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defaultThemeVersion="124226"/>
  <mc:AlternateContent xmlns:mc="http://schemas.openxmlformats.org/markup-compatibility/2006">
    <mc:Choice Requires="x15">
      <x15ac:absPath xmlns:x15ac="http://schemas.microsoft.com/office/spreadsheetml/2010/11/ac" url="G:\共有ドライブ\11520_認証グループ\01_マニュアル原本\06_給水マニュアル\様式\"/>
    </mc:Choice>
  </mc:AlternateContent>
  <xr:revisionPtr revIDLastSave="0" documentId="8_{D7B71A0D-18E3-46E9-9ABA-C62865BC55EB}" xr6:coauthVersionLast="47" xr6:coauthVersionMax="47" xr10:uidLastSave="{00000000-0000-0000-0000-000000000000}"/>
  <bookViews>
    <workbookView xWindow="19090" yWindow="-110" windowWidth="19420" windowHeight="10300" xr2:uid="{00000000-000D-0000-FFFF-FFFF00000000}"/>
  </bookViews>
  <sheets>
    <sheet name="WI-603№１と№２" sheetId="1" r:id="rId1"/>
    <sheet name="WI-603別紙" sheetId="4" r:id="rId2"/>
    <sheet name="コード（非表示）" sheetId="3" state="hidden" r:id="rId3"/>
  </sheets>
  <definedNames>
    <definedName name="_xlnm.Print_Area" localSheetId="0">'WI-603№１と№２'!$B:$AK</definedName>
    <definedName name="_xlnm.Print_Area" localSheetId="1">'WI-603別紙'!$B:$AK</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R73" i="1" l="1"/>
  <c r="M73" i="1" s="1"/>
  <c r="AS73" i="1"/>
  <c r="AS72" i="1"/>
  <c r="AS71" i="1"/>
  <c r="AS70" i="1"/>
  <c r="AS69" i="1"/>
  <c r="AS68" i="1"/>
  <c r="AS67" i="1"/>
  <c r="AS65" i="1"/>
  <c r="AS78" i="1"/>
  <c r="AR78" i="1"/>
  <c r="M78" i="1" s="1"/>
  <c r="AS77" i="1"/>
  <c r="AR77" i="1"/>
  <c r="AR76" i="1"/>
  <c r="M76" i="1" s="1"/>
  <c r="AS76" i="1"/>
  <c r="AS75" i="1"/>
  <c r="AR75" i="1"/>
  <c r="M75" i="1" s="1"/>
  <c r="AS74" i="1"/>
  <c r="AR74" i="1"/>
  <c r="M74" i="1" s="1"/>
  <c r="Q74" i="1" s="1"/>
  <c r="AR72" i="1"/>
  <c r="M72" i="1" s="1"/>
  <c r="AR71" i="1"/>
  <c r="M71" i="1" s="1"/>
  <c r="AR70" i="1"/>
  <c r="M70" i="1" s="1"/>
  <c r="AR69" i="1"/>
  <c r="M69" i="1" s="1"/>
  <c r="AR68" i="1"/>
  <c r="M68" i="1" s="1"/>
  <c r="AR67" i="1"/>
  <c r="M67" i="1" s="1"/>
  <c r="AR66" i="1"/>
  <c r="M66" i="1" s="1"/>
  <c r="AR65" i="1"/>
  <c r="M65" i="1" s="1"/>
  <c r="Q65" i="1" s="1"/>
  <c r="AC61" i="1"/>
  <c r="AC60" i="1"/>
  <c r="O90" i="1" l="1"/>
  <c r="D57" i="3"/>
  <c r="D56" i="3"/>
  <c r="D55" i="3"/>
  <c r="D54" i="3"/>
  <c r="D53" i="3"/>
  <c r="D52" i="3"/>
  <c r="D51" i="3"/>
  <c r="D50" i="3"/>
  <c r="D49" i="3"/>
  <c r="D48" i="3"/>
  <c r="D47" i="3"/>
  <c r="D46" i="3"/>
  <c r="D45" i="3"/>
  <c r="D44" i="3"/>
  <c r="D43" i="3"/>
  <c r="D42" i="3"/>
  <c r="D41" i="3"/>
  <c r="D40" i="3"/>
  <c r="D39" i="3"/>
  <c r="D38" i="3"/>
  <c r="D37" i="3"/>
  <c r="D36" i="3"/>
  <c r="D35" i="3"/>
  <c r="D34" i="3"/>
  <c r="D33" i="3"/>
  <c r="D32" i="3"/>
  <c r="D31" i="3"/>
  <c r="D30" i="3"/>
  <c r="D29" i="3"/>
  <c r="D28" i="3"/>
  <c r="D27" i="3"/>
  <c r="D26" i="3"/>
  <c r="D25" i="3"/>
  <c r="D24" i="3"/>
  <c r="D23" i="3"/>
  <c r="D22" i="3"/>
  <c r="D21" i="3"/>
  <c r="D20" i="3"/>
  <c r="D19" i="3"/>
  <c r="D18" i="3"/>
  <c r="D17" i="3"/>
  <c r="D16" i="3"/>
  <c r="D15" i="3"/>
  <c r="D14" i="3"/>
  <c r="D13" i="3"/>
  <c r="D12" i="3"/>
  <c r="D11" i="3"/>
  <c r="D10" i="3"/>
  <c r="D9" i="3"/>
  <c r="D8" i="3"/>
  <c r="D7" i="3"/>
  <c r="D6" i="3"/>
  <c r="D5" i="3"/>
  <c r="D4" i="3"/>
  <c r="D3" i="3"/>
  <c r="Q66" i="1"/>
  <c r="Q68" i="1"/>
  <c r="Q69" i="1"/>
  <c r="Q70" i="1"/>
  <c r="Q71" i="1"/>
  <c r="Q72" i="1"/>
  <c r="Q73" i="1"/>
  <c r="Q75" i="1"/>
  <c r="Q76" i="1"/>
  <c r="Q77" i="1"/>
  <c r="Q78" i="1"/>
  <c r="AU67" i="1"/>
  <c r="Q67" i="1" s="1"/>
  <c r="Q79" i="1"/>
  <c r="Q80" i="1"/>
  <c r="V17" i="1"/>
  <c r="Q17" i="1"/>
  <c r="Q81" i="1" l="1"/>
  <c r="B7" i="4"/>
  <c r="B8" i="4" s="1"/>
  <c r="B9" i="4" s="1"/>
  <c r="B10" i="4" s="1"/>
  <c r="B11" i="4" s="1"/>
  <c r="B12" i="4" s="1"/>
  <c r="B13" i="4" s="1"/>
  <c r="B14" i="4" s="1"/>
  <c r="B15" i="4" s="1"/>
  <c r="B16" i="4" s="1"/>
  <c r="B17" i="4" s="1"/>
  <c r="B18" i="4" s="1"/>
  <c r="B19" i="4" s="1"/>
  <c r="B20" i="4" s="1"/>
  <c r="B21" i="4" s="1"/>
  <c r="B22" i="4" s="1"/>
  <c r="B23" i="4" s="1"/>
  <c r="B24" i="4" s="1"/>
  <c r="B25" i="4" s="1"/>
  <c r="B26" i="4" s="1"/>
  <c r="B27" i="4" s="1"/>
  <c r="B28" i="4" s="1"/>
  <c r="B29" i="4" s="1"/>
  <c r="B30" i="4" s="1"/>
  <c r="B31" i="4" s="1"/>
  <c r="B32" i="4" s="1"/>
  <c r="B33" i="4" s="1"/>
  <c r="B34" i="4" s="1"/>
  <c r="B35" i="4" s="1"/>
  <c r="O89" i="1"/>
  <c r="O91" i="1" s="1"/>
  <c r="Q82" i="1" l="1"/>
  <c r="Q83" i="1" s="1"/>
  <c r="O92" i="1"/>
  <c r="O93" i="1" s="1"/>
  <c r="AS95" i="1" l="1"/>
  <c r="AR95" i="1" s="1"/>
  <c r="AA95" i="1" s="1"/>
  <c r="AD2" i="4"/>
  <c r="AD3"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吉冨  達雄</author>
    <author>横溝 真也</author>
  </authors>
  <commentList>
    <comment ref="V14" authorId="0" shapeId="0" xr:uid="{4BEEC249-5079-4A4A-9E96-DB66B4E07DB5}">
      <text>
        <r>
          <rPr>
            <sz val="9"/>
            <color indexed="81"/>
            <rFont val="MS P ゴシック"/>
            <family val="3"/>
            <charset val="128"/>
          </rPr>
          <t>区分・使用材料・性能基準検査項目・逆流追加基準検査項目の該当項目が変わると同一番号での追加はできません。</t>
        </r>
      </text>
    </comment>
    <comment ref="AA17" authorId="1" shapeId="0" xr:uid="{7F34AB07-2693-49CC-969D-78F26831BA4E}">
      <text>
        <r>
          <rPr>
            <sz val="9"/>
            <color indexed="81"/>
            <rFont val="MS P ゴシック"/>
            <family val="3"/>
            <charset val="128"/>
          </rPr>
          <t>他に記載事項があればご記載ください</t>
        </r>
      </text>
    </comment>
    <comment ref="C18" authorId="0" shapeId="0" xr:uid="{590CF365-AC6D-4E49-93F8-C6C24AAF08EC}">
      <text>
        <r>
          <rPr>
            <sz val="9"/>
            <color indexed="81"/>
            <rFont val="MS P ゴシック"/>
            <family val="3"/>
            <charset val="128"/>
          </rPr>
          <t>各項目でチェックは１つ
どちらか多い方にチェックをお願いします。</t>
        </r>
      </text>
    </comment>
    <comment ref="C22" authorId="0" shapeId="0" xr:uid="{58DC8488-D00E-4441-84CD-BA9DE1A0C477}">
      <text>
        <r>
          <rPr>
            <sz val="9"/>
            <color indexed="81"/>
            <rFont val="MS P ゴシック"/>
            <family val="3"/>
            <charset val="128"/>
          </rPr>
          <t>試験発生の有無ではなく、
当申請の申請番号が該当する性能基準検査項目についてチェックをお願いします。</t>
        </r>
      </text>
    </comment>
  </commentList>
</comments>
</file>

<file path=xl/sharedStrings.xml><?xml version="1.0" encoding="utf-8"?>
<sst xmlns="http://schemas.openxmlformats.org/spreadsheetml/2006/main" count="487" uniqueCount="290">
  <si>
    <t>申請年月日</t>
  </si>
  <si>
    <t>年</t>
  </si>
  <si>
    <t>月</t>
  </si>
  <si>
    <t>日</t>
  </si>
  <si>
    <t>受理年月日</t>
  </si>
  <si>
    <t>印</t>
    <rPh sb="0" eb="1">
      <t>イン</t>
    </rPh>
    <phoneticPr fontId="2"/>
  </si>
  <si>
    <t>殿</t>
    <phoneticPr fontId="2"/>
  </si>
  <si>
    <t>名　　　　称</t>
    <phoneticPr fontId="2"/>
  </si>
  <si>
    <t>代表者の氏名</t>
    <phoneticPr fontId="2"/>
  </si>
  <si>
    <t>住　　　　所</t>
    <phoneticPr fontId="2"/>
  </si>
  <si>
    <t>太枠内申請者記入</t>
    <rPh sb="0" eb="3">
      <t>フトワクナイ</t>
    </rPh>
    <rPh sb="3" eb="6">
      <t>シンセイシャ</t>
    </rPh>
    <rPh sb="6" eb="8">
      <t>キニュウ</t>
    </rPh>
    <phoneticPr fontId="2"/>
  </si>
  <si>
    <t>申 請 番 号</t>
    <rPh sb="0" eb="1">
      <t>サル</t>
    </rPh>
    <rPh sb="2" eb="3">
      <t>ショウ</t>
    </rPh>
    <rPh sb="4" eb="5">
      <t>バン</t>
    </rPh>
    <rPh sb="6" eb="7">
      <t>ゴウ</t>
    </rPh>
    <phoneticPr fontId="2"/>
  </si>
  <si>
    <t>同時申請</t>
    <rPh sb="0" eb="2">
      <t>ドウジ</t>
    </rPh>
    <rPh sb="2" eb="4">
      <t>シンセイ</t>
    </rPh>
    <phoneticPr fontId="2"/>
  </si>
  <si>
    <t>品名</t>
    <rPh sb="0" eb="2">
      <t>ヒンメイ</t>
    </rPh>
    <phoneticPr fontId="2"/>
  </si>
  <si>
    <t>申請基本料</t>
    <rPh sb="0" eb="2">
      <t>シンセイ</t>
    </rPh>
    <rPh sb="2" eb="5">
      <t>キホンリョウ</t>
    </rPh>
    <phoneticPr fontId="2"/>
  </si>
  <si>
    <t>件</t>
    <rPh sb="0" eb="1">
      <t>ケン</t>
    </rPh>
    <phoneticPr fontId="2"/>
  </si>
  <si>
    <t>耐圧性能</t>
    <rPh sb="0" eb="2">
      <t>タイアツ</t>
    </rPh>
    <rPh sb="2" eb="4">
      <t>セイノウ</t>
    </rPh>
    <phoneticPr fontId="2"/>
  </si>
  <si>
    <t>耐寒性能</t>
    <rPh sb="0" eb="2">
      <t>タイカン</t>
    </rPh>
    <rPh sb="2" eb="4">
      <t>セイノウ</t>
    </rPh>
    <phoneticPr fontId="2"/>
  </si>
  <si>
    <t>水撃限界性能</t>
    <rPh sb="0" eb="1">
      <t>スイ</t>
    </rPh>
    <rPh sb="1" eb="2">
      <t>ゲキ</t>
    </rPh>
    <rPh sb="2" eb="4">
      <t>ゲンカイ</t>
    </rPh>
    <rPh sb="4" eb="6">
      <t>セイノウ</t>
    </rPh>
    <phoneticPr fontId="2"/>
  </si>
  <si>
    <t>逆流防止性能</t>
    <rPh sb="0" eb="2">
      <t>ギャクリュウ</t>
    </rPh>
    <rPh sb="2" eb="4">
      <t>ボウシ</t>
    </rPh>
    <rPh sb="4" eb="6">
      <t>セイノウ</t>
    </rPh>
    <phoneticPr fontId="2"/>
  </si>
  <si>
    <t>負圧破壊性能</t>
    <rPh sb="0" eb="1">
      <t>フ</t>
    </rPh>
    <rPh sb="1" eb="2">
      <t>アツ</t>
    </rPh>
    <rPh sb="2" eb="4">
      <t>ハカイ</t>
    </rPh>
    <rPh sb="4" eb="6">
      <t>セイノウ</t>
    </rPh>
    <phoneticPr fontId="2"/>
  </si>
  <si>
    <t>適　　用</t>
    <rPh sb="0" eb="1">
      <t>テキ</t>
    </rPh>
    <rPh sb="3" eb="4">
      <t>ヨウ</t>
    </rPh>
    <phoneticPr fontId="2"/>
  </si>
  <si>
    <t>単価（円）</t>
    <rPh sb="0" eb="2">
      <t>タンカ</t>
    </rPh>
    <rPh sb="3" eb="4">
      <t>エン</t>
    </rPh>
    <phoneticPr fontId="2"/>
  </si>
  <si>
    <t>申請基本料金</t>
    <rPh sb="0" eb="2">
      <t>シンセイ</t>
    </rPh>
    <rPh sb="2" eb="4">
      <t>キホン</t>
    </rPh>
    <rPh sb="4" eb="6">
      <t>リョウキン</t>
    </rPh>
    <phoneticPr fontId="2"/>
  </si>
  <si>
    <t>書面審査料金</t>
    <rPh sb="0" eb="2">
      <t>ショメン</t>
    </rPh>
    <rPh sb="2" eb="4">
      <t>シンサ</t>
    </rPh>
    <rPh sb="4" eb="6">
      <t>リョウキン</t>
    </rPh>
    <phoneticPr fontId="2"/>
  </si>
  <si>
    <t>番号</t>
    <rPh sb="0" eb="2">
      <t>バンゴウ</t>
    </rPh>
    <phoneticPr fontId="2"/>
  </si>
  <si>
    <t>商品名</t>
    <rPh sb="0" eb="3">
      <t>ショウヒンメイ</t>
    </rPh>
    <phoneticPr fontId="2"/>
  </si>
  <si>
    <t>熱源</t>
    <rPh sb="0" eb="2">
      <t>ネツゲン</t>
    </rPh>
    <phoneticPr fontId="2"/>
  </si>
  <si>
    <t>　性能基準検査項目</t>
    <rPh sb="1" eb="3">
      <t>セイノウ</t>
    </rPh>
    <rPh sb="3" eb="5">
      <t>キジュン</t>
    </rPh>
    <rPh sb="5" eb="7">
      <t>ケンサ</t>
    </rPh>
    <rPh sb="7" eb="9">
      <t>コウモク</t>
    </rPh>
    <phoneticPr fontId="2"/>
  </si>
  <si>
    <t>耐逆圧性能</t>
    <rPh sb="0" eb="1">
      <t>タイ</t>
    </rPh>
    <rPh sb="1" eb="2">
      <t>ギャク</t>
    </rPh>
    <rPh sb="2" eb="3">
      <t>アツ</t>
    </rPh>
    <rPh sb="3" eb="5">
      <t>セイノウ</t>
    </rPh>
    <phoneticPr fontId="2"/>
  </si>
  <si>
    <t>逆流追加基準検査項目</t>
    <rPh sb="0" eb="2">
      <t>ギャクリュウ</t>
    </rPh>
    <rPh sb="2" eb="4">
      <t>ツイカ</t>
    </rPh>
    <rPh sb="4" eb="6">
      <t>キジュン</t>
    </rPh>
    <rPh sb="6" eb="8">
      <t>ケンサ</t>
    </rPh>
    <rPh sb="8" eb="10">
      <t>コウモク</t>
    </rPh>
    <phoneticPr fontId="2"/>
  </si>
  <si>
    <t>一般財団法人 日本ガス機器検査協会</t>
    <rPh sb="0" eb="2">
      <t>イッパン</t>
    </rPh>
    <phoneticPr fontId="2"/>
  </si>
  <si>
    <t>金属部の材質又は表面処理</t>
    <rPh sb="0" eb="2">
      <t>キンゾク</t>
    </rPh>
    <rPh sb="2" eb="3">
      <t>ブ</t>
    </rPh>
    <rPh sb="4" eb="6">
      <t>ザイシツ</t>
    </rPh>
    <rPh sb="6" eb="7">
      <t>マタ</t>
    </rPh>
    <rPh sb="8" eb="12">
      <t>ヒョウメンショリ</t>
    </rPh>
    <phoneticPr fontId="2"/>
  </si>
  <si>
    <t>樹脂の材質</t>
    <rPh sb="0" eb="2">
      <t>ジュシ</t>
    </rPh>
    <rPh sb="3" eb="5">
      <t>ザイシツ</t>
    </rPh>
    <phoneticPr fontId="2"/>
  </si>
  <si>
    <t>ゴムの材質</t>
    <rPh sb="3" eb="5">
      <t>ザイシツ</t>
    </rPh>
    <phoneticPr fontId="2"/>
  </si>
  <si>
    <t>区分コード</t>
    <rPh sb="0" eb="1">
      <t>ク</t>
    </rPh>
    <rPh sb="1" eb="2">
      <t>ブン</t>
    </rPh>
    <phoneticPr fontId="2"/>
  </si>
  <si>
    <t>理　事　長</t>
    <rPh sb="0" eb="1">
      <t>リ</t>
    </rPh>
    <rPh sb="2" eb="3">
      <t>コト</t>
    </rPh>
    <rPh sb="4" eb="5">
      <t>チョウ</t>
    </rPh>
    <phoneticPr fontId="2"/>
  </si>
  <si>
    <t>消　費　税（ 10％）</t>
    <rPh sb="0" eb="1">
      <t>ショウ</t>
    </rPh>
    <rPh sb="2" eb="3">
      <t>ヒ</t>
    </rPh>
    <rPh sb="4" eb="5">
      <t>ゼイ</t>
    </rPh>
    <phoneticPr fontId="2"/>
  </si>
  <si>
    <t>請求の場合、適格請求書によります。</t>
    <rPh sb="0" eb="2">
      <t>セイキュウ</t>
    </rPh>
    <rPh sb="3" eb="5">
      <t>バアイ</t>
    </rPh>
    <rPh sb="6" eb="8">
      <t>テキカク</t>
    </rPh>
    <rPh sb="8" eb="11">
      <t>セイキュウショ</t>
    </rPh>
    <phoneticPr fontId="2"/>
  </si>
  <si>
    <t>耐久性能(寒冷地仕様)</t>
    <rPh sb="5" eb="8">
      <t>カンレイチ</t>
    </rPh>
    <rPh sb="8" eb="10">
      <t>シヨウ</t>
    </rPh>
    <phoneticPr fontId="2"/>
  </si>
  <si>
    <t>耐久性能(寒冷地仕様以外)</t>
    <rPh sb="5" eb="7">
      <t>カンレイ</t>
    </rPh>
    <rPh sb="7" eb="8">
      <t>チ</t>
    </rPh>
    <rPh sb="8" eb="10">
      <t>シヨウ</t>
    </rPh>
    <rPh sb="10" eb="12">
      <t>イガイ</t>
    </rPh>
    <phoneticPr fontId="2"/>
  </si>
  <si>
    <t>□</t>
  </si>
  <si>
    <t>□</t>
    <phoneticPr fontId="2"/>
  </si>
  <si>
    <t>■</t>
    <phoneticPr fontId="2"/>
  </si>
  <si>
    <t>有</t>
    <rPh sb="0" eb="1">
      <t>ア</t>
    </rPh>
    <phoneticPr fontId="2"/>
  </si>
  <si>
    <t>無</t>
    <rPh sb="0" eb="1">
      <t>ム</t>
    </rPh>
    <phoneticPr fontId="2"/>
  </si>
  <si>
    <t>フォローアップ</t>
    <phoneticPr fontId="2"/>
  </si>
  <si>
    <t>抜　取　検　査</t>
    <phoneticPr fontId="2"/>
  </si>
  <si>
    <t>登録情報公開</t>
    <phoneticPr fontId="2"/>
  </si>
  <si>
    <t>要</t>
    <rPh sb="0" eb="1">
      <t>ヨウ</t>
    </rPh>
    <phoneticPr fontId="2"/>
  </si>
  <si>
    <t>枚</t>
    <rPh sb="0" eb="1">
      <t>マイ</t>
    </rPh>
    <phoneticPr fontId="2"/>
  </si>
  <si>
    <t>計</t>
    <rPh sb="0" eb="1">
      <t>ケイ</t>
    </rPh>
    <phoneticPr fontId="2"/>
  </si>
  <si>
    <t>品質確認
検査方式</t>
    <rPh sb="0" eb="2">
      <t>ヒンシツ</t>
    </rPh>
    <rPh sb="2" eb="4">
      <t>カクニン</t>
    </rPh>
    <rPh sb="5" eb="7">
      <t>ケンサ</t>
    </rPh>
    <rPh sb="7" eb="9">
      <t>ホウシキ</t>
    </rPh>
    <phoneticPr fontId="2"/>
  </si>
  <si>
    <t>認証
表示方法</t>
    <rPh sb="0" eb="2">
      <t>ニンショウ</t>
    </rPh>
    <rPh sb="3" eb="5">
      <t>ヒョウジ</t>
    </rPh>
    <rPh sb="5" eb="7">
      <t>ホウホウ</t>
    </rPh>
    <phoneticPr fontId="2"/>
  </si>
  <si>
    <t>申請者コード（6桁）</t>
    <phoneticPr fontId="2"/>
  </si>
  <si>
    <t>代 表 型 式 名</t>
    <phoneticPr fontId="2"/>
  </si>
  <si>
    <t>銅及び銅合金製</t>
    <phoneticPr fontId="2"/>
  </si>
  <si>
    <t>ステンレス製</t>
    <phoneticPr fontId="2"/>
  </si>
  <si>
    <t>)</t>
    <phoneticPr fontId="2"/>
  </si>
  <si>
    <t>その他</t>
    <phoneticPr fontId="2"/>
  </si>
  <si>
    <t>（</t>
    <phoneticPr fontId="2"/>
  </si>
  <si>
    <t>樹脂Ⅰ類</t>
    <phoneticPr fontId="2"/>
  </si>
  <si>
    <t>樹脂Ⅱ類</t>
    <phoneticPr fontId="2"/>
  </si>
  <si>
    <t>ゴムⅠ類</t>
    <phoneticPr fontId="2"/>
  </si>
  <si>
    <t>耐圧</t>
    <rPh sb="0" eb="2">
      <t>タイアツ</t>
    </rPh>
    <phoneticPr fontId="2"/>
  </si>
  <si>
    <t>耐寒</t>
    <rPh sb="0" eb="2">
      <t>タイカン</t>
    </rPh>
    <phoneticPr fontId="2"/>
  </si>
  <si>
    <t>逆流防止</t>
    <rPh sb="0" eb="4">
      <t>ギャクリュウボウシ</t>
    </rPh>
    <phoneticPr fontId="2"/>
  </si>
  <si>
    <t>負圧破壊</t>
    <rPh sb="0" eb="4">
      <t>フアツハカイ</t>
    </rPh>
    <phoneticPr fontId="2"/>
  </si>
  <si>
    <t>耐久</t>
    <rPh sb="0" eb="2">
      <t>タイキュウ</t>
    </rPh>
    <phoneticPr fontId="2"/>
  </si>
  <si>
    <t>浸出</t>
    <rPh sb="0" eb="2">
      <t>シンシュツ</t>
    </rPh>
    <phoneticPr fontId="2"/>
  </si>
  <si>
    <t>性能基準検査項目</t>
    <rPh sb="0" eb="2">
      <t>セイノウ</t>
    </rPh>
    <rPh sb="2" eb="4">
      <t>キジュン</t>
    </rPh>
    <rPh sb="4" eb="6">
      <t>ケンサ</t>
    </rPh>
    <rPh sb="6" eb="8">
      <t>コウモク</t>
    </rPh>
    <phoneticPr fontId="2"/>
  </si>
  <si>
    <t>水撃限界</t>
    <phoneticPr fontId="2"/>
  </si>
  <si>
    <t>認証希望日</t>
    <rPh sb="0" eb="5">
      <t>ニンショウキボウビ</t>
    </rPh>
    <phoneticPr fontId="2"/>
  </si>
  <si>
    <t>使用材料</t>
    <rPh sb="0" eb="2">
      <t>シヨウ</t>
    </rPh>
    <rPh sb="2" eb="4">
      <t>ザイリョウ</t>
    </rPh>
    <phoneticPr fontId="2"/>
  </si>
  <si>
    <t>検査Gr TL</t>
    <rPh sb="0" eb="2">
      <t>ケンサ</t>
    </rPh>
    <phoneticPr fontId="2"/>
  </si>
  <si>
    <t>担当検査員</t>
    <rPh sb="0" eb="5">
      <t>タントウケンサイン</t>
    </rPh>
    <phoneticPr fontId="2"/>
  </si>
  <si>
    <t>技術管理者</t>
    <rPh sb="0" eb="5">
      <t>ギジュツカンリシャ</t>
    </rPh>
    <phoneticPr fontId="2"/>
  </si>
  <si>
    <t>検査所長</t>
    <rPh sb="0" eb="4">
      <t>ケンサショチョウ</t>
    </rPh>
    <phoneticPr fontId="2"/>
  </si>
  <si>
    <t>備   考</t>
    <rPh sb="0" eb="1">
      <t>ビ</t>
    </rPh>
    <rPh sb="4" eb="5">
      <t>コウ</t>
    </rPh>
    <phoneticPr fontId="2"/>
  </si>
  <si>
    <t>(発行)</t>
    <rPh sb="1" eb="3">
      <t>ハッコウ</t>
    </rPh>
    <phoneticPr fontId="2"/>
  </si>
  <si>
    <t>(受理)</t>
    <rPh sb="1" eb="3">
      <t>ジュリ</t>
    </rPh>
    <phoneticPr fontId="2"/>
  </si>
  <si>
    <t>〇</t>
    <phoneticPr fontId="2"/>
  </si>
  <si>
    <t>金　　　額</t>
    <phoneticPr fontId="2"/>
  </si>
  <si>
    <t>件数</t>
    <rPh sb="0" eb="2">
      <t>ケンスウ</t>
    </rPh>
    <phoneticPr fontId="2"/>
  </si>
  <si>
    <t>備       考</t>
    <rPh sb="0" eb="1">
      <t>ビ</t>
    </rPh>
    <rPh sb="8" eb="9">
      <t>コウ</t>
    </rPh>
    <phoneticPr fontId="2"/>
  </si>
  <si>
    <t>受付担当</t>
    <rPh sb="0" eb="2">
      <t>ウケツケ</t>
    </rPh>
    <rPh sb="2" eb="4">
      <t>タントウ</t>
    </rPh>
    <phoneticPr fontId="2"/>
  </si>
  <si>
    <t>(検査指示・指名)</t>
    <rPh sb="1" eb="3">
      <t>ケンサ</t>
    </rPh>
    <rPh sb="3" eb="5">
      <t>シジ</t>
    </rPh>
    <rPh sb="6" eb="8">
      <t>シメイ</t>
    </rPh>
    <phoneticPr fontId="2"/>
  </si>
  <si>
    <t>登録申請書（№1～2）</t>
    <rPh sb="0" eb="2">
      <t>トウロク</t>
    </rPh>
    <rPh sb="2" eb="4">
      <t>シンセイ</t>
    </rPh>
    <rPh sb="4" eb="5">
      <t>ショ</t>
    </rPh>
    <phoneticPr fontId="2"/>
  </si>
  <si>
    <t>区　分</t>
    <phoneticPr fontId="2"/>
  </si>
  <si>
    <t>耐圧性能試験</t>
    <rPh sb="0" eb="2">
      <t>タイアツ</t>
    </rPh>
    <rPh sb="2" eb="4">
      <t>セイノウ</t>
    </rPh>
    <rPh sb="4" eb="6">
      <t>シケン</t>
    </rPh>
    <phoneticPr fontId="2"/>
  </si>
  <si>
    <t>水撃限界性能</t>
    <phoneticPr fontId="2"/>
  </si>
  <si>
    <t>逆流防止性能</t>
    <phoneticPr fontId="2"/>
  </si>
  <si>
    <t>負圧破壊性能</t>
    <phoneticPr fontId="2"/>
  </si>
  <si>
    <t>耐久性能(寒冷地仕様)</t>
    <rPh sb="0" eb="2">
      <t>タイキュウ</t>
    </rPh>
    <rPh sb="2" eb="4">
      <t>セイノウ</t>
    </rPh>
    <rPh sb="5" eb="8">
      <t>カンレイチ</t>
    </rPh>
    <rPh sb="8" eb="10">
      <t>シヨウ</t>
    </rPh>
    <phoneticPr fontId="2"/>
  </si>
  <si>
    <t>耐久性能(寒冷地仕様以外)</t>
    <rPh sb="0" eb="2">
      <t>タイキュウ</t>
    </rPh>
    <rPh sb="2" eb="4">
      <t>セイノウ</t>
    </rPh>
    <rPh sb="5" eb="8">
      <t>カンレイチ</t>
    </rPh>
    <rPh sb="8" eb="10">
      <t>シヨウ</t>
    </rPh>
    <rPh sb="10" eb="12">
      <t>イガイ</t>
    </rPh>
    <phoneticPr fontId="2"/>
  </si>
  <si>
    <t>他機関成績書等</t>
    <rPh sb="0" eb="3">
      <t>タキカン</t>
    </rPh>
    <rPh sb="3" eb="5">
      <t>セイセキ</t>
    </rPh>
    <rPh sb="5" eb="6">
      <t>ショ</t>
    </rPh>
    <rPh sb="6" eb="7">
      <t>ナド</t>
    </rPh>
    <phoneticPr fontId="2"/>
  </si>
  <si>
    <t>追加登録申請手数料</t>
    <rPh sb="0" eb="2">
      <t>ツイカ</t>
    </rPh>
    <rPh sb="2" eb="4">
      <t>トウロク</t>
    </rPh>
    <rPh sb="4" eb="6">
      <t>シンセイ</t>
    </rPh>
    <rPh sb="6" eb="9">
      <t>テスウリョウ</t>
    </rPh>
    <phoneticPr fontId="2"/>
  </si>
  <si>
    <t>参照</t>
    <phoneticPr fontId="2"/>
  </si>
  <si>
    <t>小　　　　計</t>
    <phoneticPr fontId="2"/>
  </si>
  <si>
    <t>申請番号：</t>
  </si>
  <si>
    <t>申請日：</t>
  </si>
  <si>
    <t>追加基準</t>
    <rPh sb="0" eb="2">
      <t>ツイカ</t>
    </rPh>
    <rPh sb="2" eb="4">
      <t>キジュン</t>
    </rPh>
    <phoneticPr fontId="2"/>
  </si>
  <si>
    <t>〇</t>
  </si>
  <si>
    <t>中間器具</t>
  </si>
  <si>
    <t>末端器具</t>
  </si>
  <si>
    <t>６３０Ｗ１１００</t>
  </si>
  <si>
    <t>６３０Ｗ１２００</t>
  </si>
  <si>
    <t>６３０Ｗ２１００</t>
  </si>
  <si>
    <t>６３０Ｗ２２００</t>
  </si>
  <si>
    <t>６３０Ｗ３１００</t>
  </si>
  <si>
    <t>６３０Ｗ３２００</t>
  </si>
  <si>
    <t>６３０Ｗ４１００</t>
  </si>
  <si>
    <t>６３０Ｗ４２００</t>
  </si>
  <si>
    <t>６３０Ｗ５１００</t>
  </si>
  <si>
    <t>６３０Ｗ５２００</t>
  </si>
  <si>
    <t>６３０Ｗ６１００</t>
  </si>
  <si>
    <t>６３０Ｗ６２００</t>
  </si>
  <si>
    <t>６３０Ｗ７１００</t>
  </si>
  <si>
    <t>６３０Ｗ７２００</t>
  </si>
  <si>
    <t>６３０Ｘ１１００</t>
  </si>
  <si>
    <t>H.12.12.20</t>
  </si>
  <si>
    <t>６３０Ｘ１２００</t>
  </si>
  <si>
    <t>コード</t>
  </si>
  <si>
    <t>備考1</t>
  </si>
  <si>
    <t xml:space="preserve"> 構造区分</t>
  </si>
  <si>
    <t xml:space="preserve"> タイプＡ</t>
  </si>
  <si>
    <t xml:space="preserve"> タイプＢ</t>
  </si>
  <si>
    <t xml:space="preserve"> タイプＣ</t>
  </si>
  <si>
    <t xml:space="preserve"> タイプＤ</t>
  </si>
  <si>
    <t xml:space="preserve"> タイプＥ</t>
  </si>
  <si>
    <t xml:space="preserve"> タイプＦ</t>
  </si>
  <si>
    <t xml:space="preserve"> タイプＧ</t>
  </si>
  <si>
    <t>６３０Ｙ１０００</t>
  </si>
  <si>
    <t>６３０Ｙ２０００</t>
  </si>
  <si>
    <t>６３０Ｙ２００１</t>
  </si>
  <si>
    <t>H.13.07.03</t>
  </si>
  <si>
    <t>６３０Ｙ３０００</t>
  </si>
  <si>
    <t>H.15.11.25</t>
  </si>
  <si>
    <t>６３０Ｙ４０００</t>
  </si>
  <si>
    <t>H.20.06.02</t>
  </si>
  <si>
    <t>６３０Ｚ１０００</t>
  </si>
  <si>
    <t>H.13.03.06</t>
  </si>
  <si>
    <t>６３０Ｚ１１００</t>
  </si>
  <si>
    <t>H.24.04.06</t>
  </si>
  <si>
    <t>６３０Ｚ２０００</t>
  </si>
  <si>
    <t>H.13.11.28</t>
  </si>
  <si>
    <t>６３０Ａ１０００</t>
  </si>
  <si>
    <t>H.18. 1.19</t>
  </si>
  <si>
    <t>６３０Ｂ１０００</t>
  </si>
  <si>
    <t>６３０Ｂ１１００</t>
  </si>
  <si>
    <t>６３０Ｂ２００１</t>
  </si>
  <si>
    <t>H.17.01.12</t>
  </si>
  <si>
    <t>６３０Ｂ２００２</t>
  </si>
  <si>
    <t>６３０Ｂ２００３</t>
  </si>
  <si>
    <t>H.21.03.04</t>
  </si>
  <si>
    <t>６３０Ｂ２００４</t>
  </si>
  <si>
    <t>H.24.01.26</t>
  </si>
  <si>
    <t>６３０Ｂ２００５</t>
  </si>
  <si>
    <t>６３０Ｂ２００６</t>
  </si>
  <si>
    <t>H.25.07.04</t>
  </si>
  <si>
    <t>６３０Ｃ１０００</t>
  </si>
  <si>
    <t>６３０Ｃ１１００</t>
  </si>
  <si>
    <t>設置区分：その他あり</t>
  </si>
  <si>
    <t>６３０Ｃ１２００</t>
  </si>
  <si>
    <t>６３０Ｃ１３００</t>
  </si>
  <si>
    <t>H.21.12.04</t>
  </si>
  <si>
    <t>６３０Ｃ１５００</t>
  </si>
  <si>
    <t>H.29.03.13</t>
  </si>
  <si>
    <t>６３０Ｃ１６００</t>
  </si>
  <si>
    <t>2021.10.29</t>
  </si>
  <si>
    <t>６３０Ｃ３０００</t>
  </si>
  <si>
    <t>６３０Ｃ３００１</t>
  </si>
  <si>
    <t>H.16.12.10</t>
  </si>
  <si>
    <t>６３０Ｃ４２００</t>
  </si>
  <si>
    <t>H.17.05.31</t>
  </si>
  <si>
    <t>６３０Ｃ５１００</t>
  </si>
  <si>
    <t>６３０Ｃ７０００</t>
  </si>
  <si>
    <t>６３０Ｃ８０００</t>
  </si>
  <si>
    <t>H.13. 9.27</t>
  </si>
  <si>
    <t>６３０Ｃ８００１</t>
  </si>
  <si>
    <t>６３０Ｃ８００３</t>
  </si>
  <si>
    <t>H.15. 5.20</t>
  </si>
  <si>
    <t>６３０Ｃ８００４</t>
  </si>
  <si>
    <t>H.16. 2.12</t>
  </si>
  <si>
    <t>６３０Ｃ８００５</t>
  </si>
  <si>
    <t>H.16. 4.23</t>
  </si>
  <si>
    <t>６３０Ｃ８００６</t>
  </si>
  <si>
    <t>H.18.12.15</t>
  </si>
  <si>
    <t>６３０Ｃ８００７</t>
  </si>
  <si>
    <t>H.19.10.31</t>
  </si>
  <si>
    <t>６３０Ｃ８００８</t>
  </si>
  <si>
    <t>H.30.12.11</t>
  </si>
  <si>
    <t>６３０Ｃ８００９</t>
  </si>
  <si>
    <t>６３０Ｃ８０１０</t>
  </si>
  <si>
    <t>2021.09.03</t>
  </si>
  <si>
    <t>ガス</t>
    <phoneticPr fontId="2"/>
  </si>
  <si>
    <t>電気</t>
    <rPh sb="0" eb="2">
      <t>デンキ</t>
    </rPh>
    <phoneticPr fontId="2"/>
  </si>
  <si>
    <t>負圧</t>
    <rPh sb="0" eb="2">
      <t>フアツ</t>
    </rPh>
    <phoneticPr fontId="2"/>
  </si>
  <si>
    <t>―</t>
    <phoneticPr fontId="2"/>
  </si>
  <si>
    <t>負圧＆耐逆</t>
    <rPh sb="0" eb="2">
      <t>フアツ</t>
    </rPh>
    <rPh sb="3" eb="4">
      <t>タイ</t>
    </rPh>
    <rPh sb="4" eb="5">
      <t>ギャク</t>
    </rPh>
    <phoneticPr fontId="2"/>
  </si>
  <si>
    <t>型式名</t>
    <rPh sb="0" eb="3">
      <t>カタシキメイ</t>
    </rPh>
    <phoneticPr fontId="2"/>
  </si>
  <si>
    <t>販売業者</t>
    <rPh sb="0" eb="4">
      <t>ハンバイギョウシャ</t>
    </rPh>
    <phoneticPr fontId="2"/>
  </si>
  <si>
    <t>年</t>
    <rPh sb="0" eb="1">
      <t>ネン</t>
    </rPh>
    <phoneticPr fontId="2"/>
  </si>
  <si>
    <t>　</t>
    <phoneticPr fontId="2"/>
  </si>
  <si>
    <t>月</t>
    <rPh sb="0" eb="1">
      <t>ツキ</t>
    </rPh>
    <phoneticPr fontId="2"/>
  </si>
  <si>
    <t>日</t>
    <rPh sb="0" eb="1">
      <t>ヒ</t>
    </rPh>
    <phoneticPr fontId="2"/>
  </si>
  <si>
    <t>）</t>
    <phoneticPr fontId="2"/>
  </si>
  <si>
    <t>工場コード
(2桁)</t>
    <rPh sb="0" eb="2">
      <t>コウジョウ</t>
    </rPh>
    <rPh sb="8" eb="9">
      <t>ケタ</t>
    </rPh>
    <phoneticPr fontId="2"/>
  </si>
  <si>
    <t>(判定)</t>
    <rPh sb="1" eb="3">
      <t>ハンテイ</t>
    </rPh>
    <phoneticPr fontId="2"/>
  </si>
  <si>
    <t>（審査・承認)</t>
    <rPh sb="1" eb="3">
      <t>シンサ</t>
    </rPh>
    <rPh sb="4" eb="6">
      <t>ショウニン</t>
    </rPh>
    <phoneticPr fontId="2"/>
  </si>
  <si>
    <t>認証    非認証</t>
    <rPh sb="0" eb="2">
      <t>ニンショウ</t>
    </rPh>
    <rPh sb="6" eb="7">
      <t>ヒ</t>
    </rPh>
    <rPh sb="7" eb="9">
      <t>ニンショウ</t>
    </rPh>
    <phoneticPr fontId="2"/>
  </si>
  <si>
    <t>適合     不適合</t>
    <rPh sb="0" eb="2">
      <t>テキゴウ</t>
    </rPh>
    <rPh sb="7" eb="10">
      <t>フテキゴウ</t>
    </rPh>
    <phoneticPr fontId="2"/>
  </si>
  <si>
    <t>(性能基準検査)</t>
    <rPh sb="1" eb="5">
      <t>セイノウキジュン</t>
    </rPh>
    <rPh sb="5" eb="7">
      <t>ケンサ</t>
    </rPh>
    <phoneticPr fontId="2"/>
  </si>
  <si>
    <t>円</t>
    <rPh sb="0" eb="1">
      <t>エン</t>
    </rPh>
    <phoneticPr fontId="2"/>
  </si>
  <si>
    <t>(品質確認検査)</t>
    <rPh sb="1" eb="5">
      <t>ヒンシツカクニン</t>
    </rPh>
    <rPh sb="5" eb="7">
      <t>ケンサ</t>
    </rPh>
    <phoneticPr fontId="2"/>
  </si>
  <si>
    <t>確認項目 Ｋ</t>
    <rPh sb="0" eb="4">
      <t>カクニンコウモク</t>
    </rPh>
    <phoneticPr fontId="2"/>
  </si>
  <si>
    <t>工場追加 Ｔ</t>
    <rPh sb="0" eb="4">
      <t>コウジョウツイカ</t>
    </rPh>
    <phoneticPr fontId="2"/>
  </si>
  <si>
    <t>新規申請 Ａ</t>
    <phoneticPr fontId="2"/>
  </si>
  <si>
    <t>（　続き頁　　</t>
    <rPh sb="2" eb="3">
      <t>ツヅ</t>
    </rPh>
    <rPh sb="4" eb="5">
      <t>ページ</t>
    </rPh>
    <phoneticPr fontId="2"/>
  </si>
  <si>
    <t>ガス機器と同時申請</t>
    <phoneticPr fontId="2"/>
  </si>
  <si>
    <t>ガス機器の検査試料併用</t>
    <phoneticPr fontId="2"/>
  </si>
  <si>
    <t>他機関適合証明</t>
    <phoneticPr fontId="2"/>
  </si>
  <si>
    <t>不要</t>
    <rPh sb="0" eb="2">
      <t>フヨウ</t>
    </rPh>
    <phoneticPr fontId="2"/>
  </si>
  <si>
    <t>【性能基準検査】</t>
    <rPh sb="1" eb="7">
      <t>セイノウキジュンケンサ</t>
    </rPh>
    <phoneticPr fontId="2"/>
  </si>
  <si>
    <t>フォローアップ手数料</t>
    <rPh sb="7" eb="10">
      <t>テスウリョウ</t>
    </rPh>
    <phoneticPr fontId="2"/>
  </si>
  <si>
    <t>自社印刷</t>
    <rPh sb="0" eb="1">
      <t>ジ</t>
    </rPh>
    <rPh sb="1" eb="2">
      <t>シャ</t>
    </rPh>
    <rPh sb="2" eb="3">
      <t>イン</t>
    </rPh>
    <rPh sb="3" eb="4">
      <t>サツ</t>
    </rPh>
    <phoneticPr fontId="2"/>
  </si>
  <si>
    <t>証票交付</t>
    <rPh sb="0" eb="1">
      <t>アカシ</t>
    </rPh>
    <rPh sb="1" eb="2">
      <t>ヒョウ</t>
    </rPh>
    <rPh sb="2" eb="3">
      <t>コウ</t>
    </rPh>
    <rPh sb="3" eb="4">
      <t>ヅケ</t>
    </rPh>
    <phoneticPr fontId="2"/>
  </si>
  <si>
    <t xml:space="preserve">        年       月       日 ～ </t>
    <phoneticPr fontId="2"/>
  </si>
  <si>
    <t xml:space="preserve">            年       月       日　　 </t>
    <phoneticPr fontId="2"/>
  </si>
  <si>
    <t>検査
年月日</t>
    <rPh sb="0" eb="2">
      <t>ケンサ</t>
    </rPh>
    <rPh sb="3" eb="6">
      <t>ネンガッピ</t>
    </rPh>
    <phoneticPr fontId="2"/>
  </si>
  <si>
    <t>検査員
(コード)</t>
    <phoneticPr fontId="2"/>
  </si>
  <si>
    <t>性能基準検査</t>
    <rPh sb="0" eb="6">
      <t>セイノウキジュンケンサ</t>
    </rPh>
    <phoneticPr fontId="2"/>
  </si>
  <si>
    <t>品質確認検査</t>
    <rPh sb="0" eb="6">
      <t>ヒンシツカクニンケンサ</t>
    </rPh>
    <phoneticPr fontId="2"/>
  </si>
  <si>
    <t>給水装置認証申請書（Ｎｏ．１）</t>
    <rPh sb="0" eb="2">
      <t>キュウスイ</t>
    </rPh>
    <rPh sb="2" eb="4">
      <t>ソウチ</t>
    </rPh>
    <rPh sb="4" eb="6">
      <t>ニンショウ</t>
    </rPh>
    <rPh sb="6" eb="9">
      <t>シンセイショ</t>
    </rPh>
    <phoneticPr fontId="2"/>
  </si>
  <si>
    <t>型式追加 D</t>
    <rPh sb="0" eb="2">
      <t>カタシキ</t>
    </rPh>
    <phoneticPr fontId="2"/>
  </si>
  <si>
    <t>給水装置認証申請書（Ｎｏ．２）</t>
    <rPh sb="0" eb="2">
      <t>キュウスイ</t>
    </rPh>
    <rPh sb="2" eb="4">
      <t>ソウチ</t>
    </rPh>
    <rPh sb="4" eb="6">
      <t>ニンショウ</t>
    </rPh>
    <rPh sb="6" eb="9">
      <t>シンセイショ</t>
    </rPh>
    <phoneticPr fontId="2"/>
  </si>
  <si>
    <t>当申請で追加となる工場
※T申請時のみ</t>
    <rPh sb="0" eb="1">
      <t>トウ</t>
    </rPh>
    <rPh sb="1" eb="3">
      <t>シンセイ</t>
    </rPh>
    <rPh sb="4" eb="6">
      <t>ツイカ</t>
    </rPh>
    <rPh sb="9" eb="11">
      <t>コウジョウ</t>
    </rPh>
    <phoneticPr fontId="2"/>
  </si>
  <si>
    <t>ガス</t>
  </si>
  <si>
    <t>―</t>
  </si>
  <si>
    <t>申請型式</t>
    <phoneticPr fontId="2"/>
  </si>
  <si>
    <t>Ⅾ申請時に逆流追加基準試験を行わない場合、審査料金必須</t>
    <rPh sb="1" eb="4">
      <t>シンセイジ</t>
    </rPh>
    <rPh sb="5" eb="7">
      <t>ギャクリュウ</t>
    </rPh>
    <rPh sb="7" eb="9">
      <t>ツイカ</t>
    </rPh>
    <rPh sb="9" eb="11">
      <t>キジュン</t>
    </rPh>
    <rPh sb="11" eb="13">
      <t>シケン</t>
    </rPh>
    <rPh sb="14" eb="15">
      <t>オコナ</t>
    </rPh>
    <rPh sb="18" eb="20">
      <t>バアイ</t>
    </rPh>
    <rPh sb="21" eb="23">
      <t>シンサ</t>
    </rPh>
    <rPh sb="23" eb="25">
      <t>リョウキン</t>
    </rPh>
    <rPh sb="25" eb="27">
      <t>ヒッス</t>
    </rPh>
    <phoneticPr fontId="2"/>
  </si>
  <si>
    <t>性能確認検査</t>
    <rPh sb="0" eb="6">
      <t>セイノウカクニンケンサ</t>
    </rPh>
    <phoneticPr fontId="2"/>
  </si>
  <si>
    <t>　　　※品質確認検査発生時のみ</t>
    <rPh sb="4" eb="10">
      <t>ヒンシツカクニンケンサ</t>
    </rPh>
    <rPh sb="10" eb="12">
      <t>ハッセイ</t>
    </rPh>
    <phoneticPr fontId="2"/>
  </si>
  <si>
    <t>実施     省略</t>
    <rPh sb="0" eb="2">
      <t>ジッシ</t>
    </rPh>
    <rPh sb="7" eb="9">
      <t>ショウリャク</t>
    </rPh>
    <phoneticPr fontId="2"/>
  </si>
  <si>
    <t xml:space="preserve"> 認証登録証
特記事項　　　　　　　　　　　　　　　　　　　　　　　　　　　　　　　　　　　</t>
    <rPh sb="1" eb="3">
      <t>ニンショウ</t>
    </rPh>
    <rPh sb="7" eb="11">
      <t>トッキジコウ</t>
    </rPh>
    <phoneticPr fontId="2"/>
  </si>
  <si>
    <t>□無 、 □有　　</t>
    <phoneticPr fontId="2"/>
  </si>
  <si>
    <t>品質確認検査
枝番</t>
    <rPh sb="0" eb="6">
      <t>ヒンシツカクニンケンサ</t>
    </rPh>
    <rPh sb="7" eb="9">
      <t>エダバン</t>
    </rPh>
    <phoneticPr fontId="2"/>
  </si>
  <si>
    <t>申請基本料金は性能基準検査と同時申請の場合は適用しない</t>
    <rPh sb="0" eb="2">
      <t>シンセイ</t>
    </rPh>
    <rPh sb="2" eb="4">
      <t>キホン</t>
    </rPh>
    <rPh sb="4" eb="6">
      <t>リョウキン</t>
    </rPh>
    <rPh sb="7" eb="9">
      <t>セイノウ</t>
    </rPh>
    <rPh sb="9" eb="11">
      <t>キジュン</t>
    </rPh>
    <rPh sb="11" eb="13">
      <t>ケンサ</t>
    </rPh>
    <rPh sb="14" eb="16">
      <t>ドウジ</t>
    </rPh>
    <rPh sb="16" eb="18">
      <t>シンセイ</t>
    </rPh>
    <rPh sb="19" eb="21">
      <t>バアイ</t>
    </rPh>
    <rPh sb="22" eb="24">
      <t>テキヨウ</t>
    </rPh>
    <phoneticPr fontId="2"/>
  </si>
  <si>
    <t>書面審査のみの場合は適用しない</t>
    <rPh sb="0" eb="4">
      <t>ショメンシンサ</t>
    </rPh>
    <rPh sb="7" eb="9">
      <t>バアイ</t>
    </rPh>
    <rPh sb="10" eb="12">
      <t>テキヨウ</t>
    </rPh>
    <phoneticPr fontId="2"/>
  </si>
  <si>
    <t>調査対象
型式</t>
    <rPh sb="0" eb="2">
      <t>チョウサ</t>
    </rPh>
    <rPh sb="2" eb="4">
      <t>タイショウ</t>
    </rPh>
    <rPh sb="5" eb="7">
      <t>カタシキ</t>
    </rPh>
    <phoneticPr fontId="2"/>
  </si>
  <si>
    <t>検査員</t>
    <phoneticPr fontId="2"/>
  </si>
  <si>
    <t>有　　　　無</t>
    <rPh sb="0" eb="1">
      <t>ユウ</t>
    </rPh>
    <rPh sb="5" eb="6">
      <t>ム</t>
    </rPh>
    <phoneticPr fontId="2"/>
  </si>
  <si>
    <t>省略時：レビュー後、検印</t>
    <rPh sb="0" eb="3">
      <t>ショウリャクジ</t>
    </rPh>
    <rPh sb="8" eb="9">
      <t>ゴ</t>
    </rPh>
    <rPh sb="10" eb="12">
      <t>ケンイン</t>
    </rPh>
    <phoneticPr fontId="2"/>
  </si>
  <si>
    <t>省略時：斜線</t>
    <rPh sb="0" eb="3">
      <t>ショウリャクジ</t>
    </rPh>
    <rPh sb="4" eb="6">
      <t>シャセン</t>
    </rPh>
    <phoneticPr fontId="2"/>
  </si>
  <si>
    <t>６３０Ｃ１７００</t>
  </si>
  <si>
    <t>2024.05.07</t>
    <phoneticPr fontId="2"/>
  </si>
  <si>
    <t>←料金規程による耐圧無料の条件</t>
    <rPh sb="1" eb="3">
      <t>リョウキン</t>
    </rPh>
    <rPh sb="3" eb="5">
      <t>キテイ</t>
    </rPh>
    <rPh sb="8" eb="10">
      <t>タイアツ</t>
    </rPh>
    <rPh sb="10" eb="12">
      <t>ムリョウ</t>
    </rPh>
    <rPh sb="13" eb="15">
      <t>ジョウケン</t>
    </rPh>
    <phoneticPr fontId="2"/>
  </si>
  <si>
    <t>負圧破壊性能</t>
    <rPh sb="0" eb="6">
      <t>フアツハカイセイノウ</t>
    </rPh>
    <phoneticPr fontId="2"/>
  </si>
  <si>
    <t>大逆圧性能</t>
    <rPh sb="0" eb="5">
      <t>タイギャクアツセイノウ</t>
    </rPh>
    <phoneticPr fontId="2"/>
  </si>
  <si>
    <t>同時申請</t>
    <rPh sb="0" eb="4">
      <t>ドウジシンセイ</t>
    </rPh>
    <phoneticPr fontId="2"/>
  </si>
  <si>
    <t>Ⅾ・T申請時（新規申請以外）の場合に適用する</t>
    <rPh sb="3" eb="5">
      <t>シンセイ</t>
    </rPh>
    <rPh sb="5" eb="6">
      <t>ジ</t>
    </rPh>
    <rPh sb="7" eb="9">
      <t>シンキ</t>
    </rPh>
    <rPh sb="9" eb="11">
      <t>シンセイ</t>
    </rPh>
    <rPh sb="11" eb="13">
      <t>イガイ</t>
    </rPh>
    <rPh sb="15" eb="17">
      <t>バアイ</t>
    </rPh>
    <rPh sb="18" eb="20">
      <t>テキヨウ</t>
    </rPh>
    <phoneticPr fontId="2"/>
  </si>
  <si>
    <t>性能基準検査費用は御見積書による。</t>
    <rPh sb="0" eb="2">
      <t>セイノウ</t>
    </rPh>
    <rPh sb="2" eb="4">
      <t>キジュン</t>
    </rPh>
    <rPh sb="4" eb="8">
      <t>ケンサヒヨウ</t>
    </rPh>
    <rPh sb="9" eb="13">
      <t>オミツモリショ</t>
    </rPh>
    <phoneticPr fontId="2"/>
  </si>
  <si>
    <t>　御見積No.</t>
    <phoneticPr fontId="2"/>
  </si>
  <si>
    <t>円</t>
    <phoneticPr fontId="2"/>
  </si>
  <si>
    <t>その他</t>
  </si>
  <si>
    <t>登録料</t>
    <rPh sb="0" eb="3">
      <t>トウロクリョウ</t>
    </rPh>
    <phoneticPr fontId="2"/>
  </si>
  <si>
    <t>【品質確認検査(品質確認検査発生時のみ)・登録料（新規・D申請で型式毎を選択の場合】</t>
    <rPh sb="1" eb="3">
      <t>ヒンシツ</t>
    </rPh>
    <rPh sb="3" eb="5">
      <t>カクニン</t>
    </rPh>
    <rPh sb="5" eb="7">
      <t>ケンサ</t>
    </rPh>
    <rPh sb="21" eb="24">
      <t>トウロクリョウ</t>
    </rPh>
    <rPh sb="25" eb="27">
      <t>シンキ</t>
    </rPh>
    <rPh sb="29" eb="31">
      <t>シンセイ</t>
    </rPh>
    <rPh sb="32" eb="35">
      <t>カタシキゴト</t>
    </rPh>
    <rPh sb="36" eb="38">
      <t>センタク</t>
    </rPh>
    <rPh sb="39" eb="41">
      <t>バアイ</t>
    </rPh>
    <phoneticPr fontId="2"/>
  </si>
  <si>
    <t>新規・D申請で型式毎を選択の場合のみ記入をお願いします。</t>
    <rPh sb="18" eb="20">
      <t>キニュウ</t>
    </rPh>
    <rPh sb="22" eb="23">
      <t>ネガ</t>
    </rPh>
    <phoneticPr fontId="2"/>
  </si>
  <si>
    <t>品質確認検査等総計</t>
    <rPh sb="0" eb="6">
      <t>ヒンシツカクニンケンサ</t>
    </rPh>
    <rPh sb="6" eb="7">
      <t>ナド</t>
    </rPh>
    <rPh sb="7" eb="9">
      <t>ソウケイ</t>
    </rPh>
    <phoneticPr fontId="2"/>
  </si>
  <si>
    <t>－</t>
    <phoneticPr fontId="2"/>
  </si>
  <si>
    <t>性能基準検査</t>
    <rPh sb="0" eb="2">
      <t>セイノウ</t>
    </rPh>
    <rPh sb="2" eb="4">
      <t>キジュン</t>
    </rPh>
    <rPh sb="4" eb="6">
      <t>ケンサ</t>
    </rPh>
    <phoneticPr fontId="2"/>
  </si>
  <si>
    <t>※型式数が多い場合は給水装置認証申請書（別紙）をご利用ください。</t>
    <rPh sb="1" eb="3">
      <t>カタシキ</t>
    </rPh>
    <rPh sb="3" eb="4">
      <t>スウ</t>
    </rPh>
    <rPh sb="5" eb="6">
      <t>オオ</t>
    </rPh>
    <rPh sb="7" eb="9">
      <t>バアイ</t>
    </rPh>
    <rPh sb="25" eb="27">
      <t>リヨウ</t>
    </rPh>
    <phoneticPr fontId="2"/>
  </si>
  <si>
    <t>給水装置認証申請書（別紙）</t>
    <rPh sb="0" eb="2">
      <t>キュウスイ</t>
    </rPh>
    <rPh sb="2" eb="4">
      <t>ソウチ</t>
    </rPh>
    <rPh sb="4" eb="6">
      <t>ニンショウ</t>
    </rPh>
    <rPh sb="6" eb="9">
      <t>シンセイショ</t>
    </rPh>
    <rPh sb="10" eb="12">
      <t>ベッシ</t>
    </rPh>
    <phoneticPr fontId="2"/>
  </si>
  <si>
    <t>適用機器の型式名</t>
    <rPh sb="0" eb="2">
      <t>テキヨウ</t>
    </rPh>
    <rPh sb="2" eb="4">
      <t>キキ</t>
    </rPh>
    <rPh sb="5" eb="7">
      <t>カタシキ</t>
    </rPh>
    <rPh sb="7" eb="8">
      <t>メイ</t>
    </rPh>
    <phoneticPr fontId="2"/>
  </si>
  <si>
    <t>性能基準検査 総計</t>
    <rPh sb="0" eb="6">
      <t>セイノウキジュンケンサ</t>
    </rPh>
    <rPh sb="7" eb="9">
      <t>ソウケイ</t>
    </rPh>
    <phoneticPr fontId="2"/>
  </si>
  <si>
    <t>総　　計　（税込）</t>
    <rPh sb="6" eb="8">
      <t>ゼイコ</t>
    </rPh>
    <phoneticPr fontId="2"/>
  </si>
  <si>
    <t>見積金額 [性能基準検査(税込)]</t>
    <rPh sb="0" eb="2">
      <t>ミツモリ</t>
    </rPh>
    <rPh sb="2" eb="4">
      <t>キンガク</t>
    </rPh>
    <rPh sb="6" eb="8">
      <t>セイノウ</t>
    </rPh>
    <rPh sb="8" eb="10">
      <t>キジュン</t>
    </rPh>
    <rPh sb="10" eb="12">
      <t>ケンサ</t>
    </rPh>
    <rPh sb="12" eb="16">
      <t>ゼイコミ</t>
    </rPh>
    <phoneticPr fontId="2"/>
  </si>
  <si>
    <t>性能</t>
    <rPh sb="0" eb="2">
      <t>セイノウ</t>
    </rPh>
    <phoneticPr fontId="2"/>
  </si>
  <si>
    <t>品確</t>
    <rPh sb="0" eb="2">
      <t>ヒンカク</t>
    </rPh>
    <phoneticPr fontId="2"/>
  </si>
  <si>
    <t>性能
品確</t>
    <rPh sb="0" eb="2">
      <t>セイノウ</t>
    </rPh>
    <rPh sb="3" eb="5">
      <t>ヒンカク</t>
    </rPh>
    <phoneticPr fontId="2"/>
  </si>
  <si>
    <t>品質確認検査希望日</t>
    <rPh sb="0" eb="6">
      <t>ヒンシツカクニンケンサ</t>
    </rPh>
    <rPh sb="6" eb="9">
      <t>キボウビ</t>
    </rPh>
    <phoneticPr fontId="2"/>
  </si>
  <si>
    <t>※品質確認検査発生時のみ</t>
    <phoneticPr fontId="2"/>
  </si>
  <si>
    <t>品質</t>
    <rPh sb="0" eb="2">
      <t>ヒンシツ</t>
    </rPh>
    <phoneticPr fontId="2"/>
  </si>
  <si>
    <t>性能
品質</t>
    <rPh sb="0" eb="2">
      <t>セイノウ</t>
    </rPh>
    <rPh sb="3" eb="5">
      <t>ヒンシツ</t>
    </rPh>
    <phoneticPr fontId="2"/>
  </si>
  <si>
    <t>石油</t>
    <rPh sb="0" eb="2">
      <t>セキユ</t>
    </rPh>
    <phoneticPr fontId="2"/>
  </si>
  <si>
    <t>　次のとおり申請します。</t>
    <rPh sb="1" eb="2">
      <t>ツギ</t>
    </rPh>
    <rPh sb="6" eb="8">
      <t>シンセイ</t>
    </rPh>
    <phoneticPr fontId="2"/>
  </si>
  <si>
    <t>※この申請書に記載頂きました氏名、住所等の個人情報は、登録証の発行等給水装置認証業務の為に使用致します。目的外の使用は致しません。</t>
    <rPh sb="3" eb="6">
      <t>シンセイショ</t>
    </rPh>
    <rPh sb="7" eb="9">
      <t>キサイ</t>
    </rPh>
    <rPh sb="9" eb="10">
      <t>イタダ</t>
    </rPh>
    <rPh sb="14" eb="16">
      <t>シメイ</t>
    </rPh>
    <rPh sb="17" eb="19">
      <t>ジュウショ</t>
    </rPh>
    <rPh sb="19" eb="20">
      <t>トウ</t>
    </rPh>
    <rPh sb="21" eb="23">
      <t>コジン</t>
    </rPh>
    <rPh sb="23" eb="25">
      <t>ジョウホウ</t>
    </rPh>
    <rPh sb="27" eb="30">
      <t>トウロクショウ</t>
    </rPh>
    <rPh sb="31" eb="34">
      <t>ハッコウナド</t>
    </rPh>
    <rPh sb="34" eb="38">
      <t>キュウスイソウチ</t>
    </rPh>
    <rPh sb="38" eb="40">
      <t>ニンショウ</t>
    </rPh>
    <rPh sb="40" eb="42">
      <t>ギョウム</t>
    </rPh>
    <rPh sb="43" eb="44">
      <t>タメ</t>
    </rPh>
    <rPh sb="45" eb="48">
      <t>シヨウイタ</t>
    </rPh>
    <rPh sb="52" eb="54">
      <t>モクテキ</t>
    </rPh>
    <rPh sb="54" eb="55">
      <t>ガイ</t>
    </rPh>
    <rPh sb="56" eb="58">
      <t>シヨウ</t>
    </rPh>
    <rPh sb="59" eb="60">
      <t>イタ</t>
    </rPh>
    <phoneticPr fontId="2"/>
  </si>
  <si>
    <t>工場名</t>
    <phoneticPr fontId="2"/>
  </si>
  <si>
    <t>代表者役職名</t>
    <rPh sb="0" eb="3">
      <t>ダイヒョウシャ</t>
    </rPh>
    <rPh sb="3" eb="6">
      <t>ヤクショクメイ</t>
    </rPh>
    <phoneticPr fontId="2"/>
  </si>
  <si>
    <t>抜取検査の場合、給水装置認証申請書[抜取検査]の提出をお願いします。</t>
    <rPh sb="0" eb="1">
      <t>ヌ</t>
    </rPh>
    <rPh sb="1" eb="2">
      <t>ト</t>
    </rPh>
    <rPh sb="2" eb="4">
      <t>ケンサ</t>
    </rPh>
    <rPh sb="5" eb="7">
      <t>バアイ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</si>
</sst>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
    <numFmt numFmtId="177" formatCode="#,##0_ "/>
  </numFmts>
  <fonts count="29">
    <font>
      <sz val="11"/>
      <name val="ＭＳ Ｐゴシック"/>
      <family val="3"/>
      <charset val="128"/>
    </font>
    <font>
      <sz val="16"/>
      <name val="ＭＳ Ｐ明朝"/>
      <family val="1"/>
      <charset val="128"/>
    </font>
    <font>
      <sz val="6"/>
      <name val="ＭＳ Ｐゴシック"/>
      <family val="3"/>
      <charset val="128"/>
    </font>
    <font>
      <sz val="10"/>
      <name val="ＭＳ Ｐ明朝"/>
      <family val="1"/>
      <charset val="128"/>
    </font>
    <font>
      <sz val="12"/>
      <name val="ＭＳ Ｐ明朝"/>
      <family val="1"/>
      <charset val="128"/>
    </font>
    <font>
      <sz val="9"/>
      <name val="ＭＳ Ｐ明朝"/>
      <family val="1"/>
      <charset val="128"/>
    </font>
    <font>
      <sz val="8"/>
      <name val="ＭＳ Ｐゴシック"/>
      <family val="3"/>
      <charset val="128"/>
    </font>
    <font>
      <sz val="8"/>
      <name val="ＭＳ Ｐ明朝"/>
      <family val="1"/>
      <charset val="128"/>
    </font>
    <font>
      <b/>
      <sz val="9"/>
      <name val="ＭＳ Ｐ明朝"/>
      <family val="1"/>
      <charset val="128"/>
    </font>
    <font>
      <sz val="6"/>
      <name val="ＭＳ Ｐ明朝"/>
      <family val="1"/>
      <charset val="128"/>
    </font>
    <font>
      <b/>
      <sz val="8"/>
      <name val="ＭＳ Ｐ明朝"/>
      <family val="1"/>
      <charset val="128"/>
    </font>
    <font>
      <sz val="11"/>
      <name val="ＭＳ Ｐ明朝"/>
      <family val="1"/>
      <charset val="128"/>
    </font>
    <font>
      <sz val="9"/>
      <color indexed="81"/>
      <name val="MS P ゴシック"/>
      <family val="3"/>
      <charset val="128"/>
    </font>
    <font>
      <sz val="7"/>
      <name val="ＭＳ Ｐ明朝"/>
      <family val="1"/>
      <charset val="128"/>
    </font>
    <font>
      <sz val="14"/>
      <name val="ＭＳ Ｐ明朝"/>
      <family val="1"/>
      <charset val="128"/>
    </font>
    <font>
      <sz val="6"/>
      <color theme="1"/>
      <name val="ＭＳ Ｐ明朝"/>
      <family val="1"/>
      <charset val="128"/>
    </font>
    <font>
      <sz val="5"/>
      <name val="ＭＳ Ｐ明朝"/>
      <family val="1"/>
      <charset val="128"/>
    </font>
    <font>
      <sz val="11.5"/>
      <color theme="1"/>
      <name val="ＭＳ 明朝"/>
      <family val="1"/>
      <charset val="128"/>
    </font>
    <font>
      <sz val="11"/>
      <color theme="1"/>
      <name val="ＭＳ Ｐゴシック"/>
      <family val="3"/>
      <charset val="128"/>
    </font>
    <font>
      <sz val="11"/>
      <color theme="1"/>
      <name val="ＭＳ 明朝"/>
      <family val="1"/>
      <charset val="128"/>
    </font>
    <font>
      <sz val="11"/>
      <color theme="1"/>
      <name val="Calibri"/>
      <family val="2"/>
    </font>
    <font>
      <sz val="10"/>
      <color theme="0"/>
      <name val="ＭＳ Ｐ明朝"/>
      <family val="1"/>
      <charset val="128"/>
    </font>
    <font>
      <sz val="9"/>
      <color theme="0"/>
      <name val="ＭＳ Ｐ明朝"/>
      <family val="1"/>
      <charset val="128"/>
    </font>
    <font>
      <sz val="8"/>
      <color theme="0"/>
      <name val="ＭＳ Ｐ明朝"/>
      <family val="1"/>
      <charset val="128"/>
    </font>
    <font>
      <sz val="8"/>
      <color theme="1"/>
      <name val="ＭＳ Ｐ明朝"/>
      <family val="1"/>
      <charset val="128"/>
    </font>
    <font>
      <sz val="6"/>
      <color theme="1"/>
      <name val="ＭＳ Ｐゴシック"/>
      <family val="3"/>
      <charset val="128"/>
    </font>
    <font>
      <sz val="9"/>
      <color theme="1"/>
      <name val="ＭＳ Ｐ明朝"/>
      <family val="1"/>
      <charset val="128"/>
    </font>
    <font>
      <b/>
      <sz val="10"/>
      <name val="ＭＳ Ｐ明朝"/>
      <family val="1"/>
      <charset val="128"/>
    </font>
    <font>
      <sz val="6.5"/>
      <name val="ＭＳ Ｐ明朝"/>
      <family val="1"/>
      <charset val="128"/>
    </font>
  </fonts>
  <fills count="5">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1"/>
        <bgColor indexed="64"/>
      </patternFill>
    </fill>
  </fills>
  <borders count="177">
    <border>
      <left/>
      <right/>
      <top/>
      <bottom/>
      <diagonal/>
    </border>
    <border>
      <left style="thin">
        <color indexed="23"/>
      </left>
      <right style="thin">
        <color indexed="23"/>
      </right>
      <top style="thin">
        <color indexed="23"/>
      </top>
      <bottom style="thin">
        <color indexed="23"/>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23"/>
      </right>
      <top style="medium">
        <color indexed="23"/>
      </top>
      <bottom style="thin">
        <color indexed="23"/>
      </bottom>
      <diagonal/>
    </border>
    <border>
      <left/>
      <right/>
      <top style="thin">
        <color indexed="23"/>
      </top>
      <bottom style="thin">
        <color indexed="23"/>
      </bottom>
      <diagonal/>
    </border>
    <border>
      <left/>
      <right/>
      <top style="medium">
        <color indexed="23"/>
      </top>
      <bottom style="medium">
        <color indexed="23"/>
      </bottom>
      <diagonal/>
    </border>
    <border>
      <left/>
      <right style="medium">
        <color indexed="23"/>
      </right>
      <top style="medium">
        <color indexed="23"/>
      </top>
      <bottom style="medium">
        <color indexed="23"/>
      </bottom>
      <diagonal/>
    </border>
    <border>
      <left/>
      <right/>
      <top style="medium">
        <color indexed="23"/>
      </top>
      <bottom style="thin">
        <color indexed="23"/>
      </bottom>
      <diagonal/>
    </border>
    <border>
      <left style="medium">
        <color indexed="23"/>
      </left>
      <right style="thin">
        <color indexed="23"/>
      </right>
      <top style="medium">
        <color indexed="23"/>
      </top>
      <bottom style="thin">
        <color indexed="23"/>
      </bottom>
      <diagonal/>
    </border>
    <border>
      <left style="thin">
        <color indexed="23"/>
      </left>
      <right/>
      <top style="medium">
        <color indexed="23"/>
      </top>
      <bottom style="medium">
        <color indexed="23"/>
      </bottom>
      <diagonal/>
    </border>
    <border>
      <left style="thin">
        <color indexed="23"/>
      </left>
      <right style="thin">
        <color indexed="23"/>
      </right>
      <top style="thin">
        <color indexed="23"/>
      </top>
      <bottom style="medium">
        <color indexed="23"/>
      </bottom>
      <diagonal/>
    </border>
    <border>
      <left style="thin">
        <color indexed="23"/>
      </left>
      <right style="medium">
        <color indexed="23"/>
      </right>
      <top style="thin">
        <color indexed="23"/>
      </top>
      <bottom style="medium">
        <color indexed="23"/>
      </bottom>
      <diagonal/>
    </border>
    <border>
      <left style="thin">
        <color indexed="23"/>
      </left>
      <right/>
      <top style="medium">
        <color indexed="23"/>
      </top>
      <bottom style="thin">
        <color indexed="23"/>
      </bottom>
      <diagonal/>
    </border>
    <border>
      <left style="thin">
        <color indexed="23"/>
      </left>
      <right/>
      <top style="thin">
        <color indexed="23"/>
      </top>
      <bottom style="thin">
        <color indexed="23"/>
      </bottom>
      <diagonal/>
    </border>
    <border>
      <left/>
      <right style="thin">
        <color indexed="23"/>
      </right>
      <top style="medium">
        <color indexed="23"/>
      </top>
      <bottom style="medium">
        <color indexed="23"/>
      </bottom>
      <diagonal/>
    </border>
    <border>
      <left style="medium">
        <color indexed="23"/>
      </left>
      <right style="thin">
        <color indexed="23"/>
      </right>
      <top style="thin">
        <color indexed="23"/>
      </top>
      <bottom style="thin">
        <color indexed="23"/>
      </bottom>
      <diagonal/>
    </border>
    <border>
      <left style="medium">
        <color indexed="23"/>
      </left>
      <right style="thin">
        <color indexed="23"/>
      </right>
      <top style="thin">
        <color indexed="23"/>
      </top>
      <bottom style="medium">
        <color indexed="23"/>
      </bottom>
      <diagonal/>
    </border>
    <border>
      <left style="thin">
        <color indexed="23"/>
      </left>
      <right style="medium">
        <color indexed="23"/>
      </right>
      <top style="thin">
        <color indexed="23"/>
      </top>
      <bottom style="thin">
        <color indexed="23"/>
      </bottom>
      <diagonal/>
    </border>
    <border>
      <left style="thin">
        <color indexed="23"/>
      </left>
      <right style="thin">
        <color indexed="23"/>
      </right>
      <top style="medium">
        <color indexed="23"/>
      </top>
      <bottom style="thin">
        <color indexed="23"/>
      </bottom>
      <diagonal/>
    </border>
    <border>
      <left style="thin">
        <color indexed="23"/>
      </left>
      <right style="medium">
        <color indexed="23"/>
      </right>
      <top style="medium">
        <color indexed="23"/>
      </top>
      <bottom style="thin">
        <color indexed="23"/>
      </bottom>
      <diagonal/>
    </border>
    <border>
      <left style="thin">
        <color indexed="23"/>
      </left>
      <right/>
      <top style="thin">
        <color indexed="23"/>
      </top>
      <bottom/>
      <diagonal/>
    </border>
    <border>
      <left/>
      <right/>
      <top style="thin">
        <color indexed="23"/>
      </top>
      <bottom/>
      <diagonal/>
    </border>
    <border>
      <left style="medium">
        <color indexed="23"/>
      </left>
      <right/>
      <top style="medium">
        <color indexed="23"/>
      </top>
      <bottom style="medium">
        <color indexed="23"/>
      </bottom>
      <diagonal/>
    </border>
    <border>
      <left style="medium">
        <color theme="0" tint="-0.499984740745262"/>
      </left>
      <right style="thin">
        <color theme="0" tint="-0.499984740745262"/>
      </right>
      <top style="medium">
        <color theme="0" tint="-0.499984740745262"/>
      </top>
      <bottom style="medium">
        <color theme="0" tint="-0.499984740745262"/>
      </bottom>
      <diagonal/>
    </border>
    <border>
      <left style="thin">
        <color theme="0" tint="-0.499984740745262"/>
      </left>
      <right style="thin">
        <color theme="0" tint="-0.499984740745262"/>
      </right>
      <top style="medium">
        <color theme="0" tint="-0.499984740745262"/>
      </top>
      <bottom style="medium">
        <color theme="0" tint="-0.499984740745262"/>
      </bottom>
      <diagonal/>
    </border>
    <border>
      <left style="thin">
        <color theme="0" tint="-0.499984740745262"/>
      </left>
      <right style="medium">
        <color theme="0" tint="-0.499984740745262"/>
      </right>
      <top style="medium">
        <color theme="0" tint="-0.499984740745262"/>
      </top>
      <bottom style="medium">
        <color theme="0" tint="-0.499984740745262"/>
      </bottom>
      <diagonal/>
    </border>
    <border>
      <left/>
      <right/>
      <top/>
      <bottom style="thin">
        <color indexed="23"/>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theme="0" tint="-0.34998626667073579"/>
      </right>
      <top style="medium">
        <color theme="0" tint="-0.34998626667073579"/>
      </top>
      <bottom style="thin">
        <color theme="0" tint="-0.34998626667073579"/>
      </bottom>
      <diagonal/>
    </border>
    <border>
      <left style="thin">
        <color theme="0" tint="-0.34998626667073579"/>
      </left>
      <right style="thin">
        <color theme="0" tint="-0.34998626667073579"/>
      </right>
      <top style="medium">
        <color theme="0" tint="-0.34998626667073579"/>
      </top>
      <bottom style="thin">
        <color theme="0" tint="-0.34998626667073579"/>
      </bottom>
      <diagonal/>
    </border>
    <border>
      <left style="medium">
        <color theme="0" tint="-0.34998626667073579"/>
      </left>
      <right style="thin">
        <color theme="0" tint="-0.34998626667073579"/>
      </right>
      <top style="thin">
        <color theme="0" tint="-0.34998626667073579"/>
      </top>
      <bottom style="thin">
        <color theme="0" tint="-0.34998626667073579"/>
      </bottom>
      <diagonal/>
    </border>
    <border>
      <left/>
      <right style="medium">
        <color theme="0" tint="-0.34998626667073579"/>
      </right>
      <top/>
      <bottom/>
      <diagonal/>
    </border>
    <border>
      <left/>
      <right style="medium">
        <color theme="0" tint="-0.34998626667073579"/>
      </right>
      <top style="thin">
        <color theme="0" tint="-0.34998626667073579"/>
      </top>
      <bottom style="thin">
        <color theme="0" tint="-0.34998626667073579"/>
      </bottom>
      <diagonal/>
    </border>
    <border>
      <left style="medium">
        <color theme="0" tint="-0.34998626667073579"/>
      </left>
      <right style="thin">
        <color theme="0" tint="-0.34998626667073579"/>
      </right>
      <top style="thin">
        <color theme="0" tint="-0.34998626667073579"/>
      </top>
      <bottom style="medium">
        <color theme="0" tint="-0.34998626667073579"/>
      </bottom>
      <diagonal/>
    </border>
    <border>
      <left style="thin">
        <color theme="0" tint="-0.34998626667073579"/>
      </left>
      <right style="thin">
        <color theme="0" tint="-0.34998626667073579"/>
      </right>
      <top style="thin">
        <color theme="0" tint="-0.34998626667073579"/>
      </top>
      <bottom style="medium">
        <color theme="0" tint="-0.34998626667073579"/>
      </bottom>
      <diagonal/>
    </border>
    <border>
      <left/>
      <right/>
      <top/>
      <bottom style="medium">
        <color theme="0" tint="-0.34998626667073579"/>
      </bottom>
      <diagonal/>
    </border>
    <border>
      <left/>
      <right style="medium">
        <color theme="0" tint="-0.34998626667073579"/>
      </right>
      <top/>
      <bottom style="medium">
        <color theme="0" tint="-0.34998626667073579"/>
      </bottom>
      <diagonal/>
    </border>
    <border>
      <left style="thin">
        <color theme="0" tint="-0.499984740745262"/>
      </left>
      <right style="thin">
        <color indexed="64"/>
      </right>
      <top style="thin">
        <color theme="0" tint="-0.499984740745262"/>
      </top>
      <bottom style="thin">
        <color theme="0" tint="-0.499984740745262"/>
      </bottom>
      <diagonal/>
    </border>
    <border>
      <left style="thin">
        <color indexed="64"/>
      </left>
      <right style="thin">
        <color indexed="64"/>
      </right>
      <top style="thin">
        <color theme="0" tint="-0.499984740745262"/>
      </top>
      <bottom style="thin">
        <color theme="0" tint="-0.499984740745262"/>
      </bottom>
      <diagonal/>
    </border>
    <border>
      <left style="thin">
        <color indexed="64"/>
      </left>
      <right/>
      <top style="thin">
        <color theme="0" tint="-0.499984740745262"/>
      </top>
      <bottom style="thin">
        <color theme="0" tint="-0.499984740745262"/>
      </bottom>
      <diagonal/>
    </border>
    <border>
      <left style="medium">
        <color theme="0" tint="-0.499984740745262"/>
      </left>
      <right style="thin">
        <color indexed="64"/>
      </right>
      <top style="medium">
        <color theme="0" tint="-0.499984740745262"/>
      </top>
      <bottom style="medium">
        <color theme="0" tint="-0.499984740745262"/>
      </bottom>
      <diagonal/>
    </border>
    <border>
      <left style="thin">
        <color indexed="64"/>
      </left>
      <right style="thin">
        <color indexed="64"/>
      </right>
      <top style="medium">
        <color theme="0" tint="-0.499984740745262"/>
      </top>
      <bottom style="medium">
        <color theme="0" tint="-0.499984740745262"/>
      </bottom>
      <diagonal/>
    </border>
    <border>
      <left style="thin">
        <color indexed="64"/>
      </left>
      <right style="medium">
        <color theme="0" tint="-0.499984740745262"/>
      </right>
      <top style="medium">
        <color theme="0" tint="-0.499984740745262"/>
      </top>
      <bottom style="medium">
        <color theme="0" tint="-0.499984740745262"/>
      </bottom>
      <diagonal/>
    </border>
    <border>
      <left style="thin">
        <color indexed="23"/>
      </left>
      <right/>
      <top style="thin">
        <color indexed="64"/>
      </top>
      <bottom style="thin">
        <color indexed="23"/>
      </bottom>
      <diagonal/>
    </border>
    <border>
      <left/>
      <right/>
      <top style="thin">
        <color indexed="64"/>
      </top>
      <bottom style="thin">
        <color indexed="23"/>
      </bottom>
      <diagonal/>
    </border>
    <border>
      <left/>
      <right/>
      <top style="medium">
        <color theme="0" tint="-0.34998626667073579"/>
      </top>
      <bottom style="thin">
        <color theme="0" tint="-0.34998626667073579"/>
      </bottom>
      <diagonal/>
    </border>
    <border>
      <left/>
      <right style="medium">
        <color theme="0" tint="-0.34998626667073579"/>
      </right>
      <top style="medium">
        <color theme="0" tint="-0.34998626667073579"/>
      </top>
      <bottom style="thin">
        <color theme="0" tint="-0.34998626667073579"/>
      </bottom>
      <diagonal/>
    </border>
    <border>
      <left style="thin">
        <color indexed="23"/>
      </left>
      <right/>
      <top style="thin">
        <color indexed="23"/>
      </top>
      <bottom style="thin">
        <color indexed="64"/>
      </bottom>
      <diagonal/>
    </border>
    <border>
      <left/>
      <right/>
      <top style="thin">
        <color indexed="23"/>
      </top>
      <bottom style="thin">
        <color indexed="64"/>
      </bottom>
      <diagonal/>
    </border>
    <border>
      <left/>
      <right/>
      <top/>
      <bottom style="mediumDashed">
        <color auto="1"/>
      </bottom>
      <diagonal/>
    </border>
    <border>
      <left/>
      <right/>
      <top style="medium">
        <color theme="0" tint="-0.34998626667073579"/>
      </top>
      <bottom/>
      <diagonal/>
    </border>
    <border>
      <left/>
      <right/>
      <top style="thin">
        <color theme="0" tint="-0.34998626667073579"/>
      </top>
      <bottom style="medium">
        <color theme="0" tint="-0.34998626667073579"/>
      </bottom>
      <diagonal/>
    </border>
    <border>
      <left style="medium">
        <color theme="0" tint="-0.34998626667073579"/>
      </left>
      <right/>
      <top style="medium">
        <color theme="0" tint="-0.34998626667073579"/>
      </top>
      <bottom style="thin">
        <color theme="0" tint="-0.34998626667073579"/>
      </bottom>
      <diagonal/>
    </border>
    <border>
      <left style="medium">
        <color theme="0" tint="-0.34998626667073579"/>
      </left>
      <right/>
      <top/>
      <bottom style="medium">
        <color theme="0" tint="-0.34998626667073579"/>
      </bottom>
      <diagonal/>
    </border>
    <border>
      <left/>
      <right style="thin">
        <color indexed="64"/>
      </right>
      <top style="thin">
        <color indexed="23"/>
      </top>
      <bottom/>
      <diagonal/>
    </border>
    <border>
      <left style="thin">
        <color indexed="64"/>
      </left>
      <right/>
      <top style="medium">
        <color theme="0" tint="-0.499984740745262"/>
      </top>
      <bottom style="medium">
        <color theme="0" tint="-0.499984740745262"/>
      </bottom>
      <diagonal/>
    </border>
    <border>
      <left style="medium">
        <color theme="0" tint="-0.34998626667073579"/>
      </left>
      <right/>
      <top style="thin">
        <color theme="0" tint="-0.34998626667073579"/>
      </top>
      <bottom style="thin">
        <color theme="0" tint="-0.34998626667073579"/>
      </bottom>
      <diagonal/>
    </border>
    <border>
      <left style="medium">
        <color theme="0" tint="-0.34998626667073579"/>
      </left>
      <right/>
      <top style="thin">
        <color theme="0" tint="-0.34998626667073579"/>
      </top>
      <bottom style="medium">
        <color theme="0" tint="-0.34998626667073579"/>
      </bottom>
      <diagonal/>
    </border>
    <border>
      <left/>
      <right style="medium">
        <color theme="0" tint="-0.34998626667073579"/>
      </right>
      <top style="thin">
        <color theme="0" tint="-0.34998626667073579"/>
      </top>
      <bottom style="medium">
        <color theme="0" tint="-0.34998626667073579"/>
      </bottom>
      <diagonal/>
    </border>
    <border>
      <left style="thin">
        <color indexed="64"/>
      </left>
      <right style="thin">
        <color indexed="23"/>
      </right>
      <top style="thin">
        <color indexed="64"/>
      </top>
      <bottom/>
      <diagonal/>
    </border>
    <border>
      <left style="thin">
        <color indexed="64"/>
      </left>
      <right style="thin">
        <color indexed="23"/>
      </right>
      <top/>
      <bottom/>
      <diagonal/>
    </border>
    <border>
      <left style="thin">
        <color indexed="64"/>
      </left>
      <right/>
      <top/>
      <bottom style="thin">
        <color indexed="23"/>
      </bottom>
      <diagonal/>
    </border>
    <border>
      <left style="thin">
        <color indexed="64"/>
      </left>
      <right/>
      <top style="thin">
        <color indexed="23"/>
      </top>
      <bottom style="thin">
        <color indexed="23"/>
      </bottom>
      <diagonal/>
    </border>
    <border>
      <left style="thin">
        <color indexed="64"/>
      </left>
      <right/>
      <top style="thin">
        <color indexed="23"/>
      </top>
      <bottom/>
      <diagonal/>
    </border>
    <border>
      <left/>
      <right/>
      <top style="medium">
        <color theme="0" tint="-0.34998626667073579"/>
      </top>
      <bottom style="thin">
        <color indexed="64"/>
      </bottom>
      <diagonal/>
    </border>
    <border>
      <left style="medium">
        <color theme="0" tint="-0.34998626667073579"/>
      </left>
      <right/>
      <top style="medium">
        <color theme="0" tint="-0.34998626667073579"/>
      </top>
      <bottom style="thin">
        <color indexed="64"/>
      </bottom>
      <diagonal/>
    </border>
    <border>
      <left/>
      <right style="medium">
        <color theme="0" tint="-0.34998626667073579"/>
      </right>
      <top style="medium">
        <color theme="0" tint="-0.34998626667073579"/>
      </top>
      <bottom style="thin">
        <color indexed="64"/>
      </bottom>
      <diagonal/>
    </border>
    <border>
      <left style="medium">
        <color theme="0" tint="-0.34998626667073579"/>
      </left>
      <right/>
      <top style="medium">
        <color theme="0" tint="-0.34998626667073579"/>
      </top>
      <bottom/>
      <diagonal/>
    </border>
    <border>
      <left/>
      <right style="medium">
        <color theme="0" tint="-0.34998626667073579"/>
      </right>
      <top style="medium">
        <color theme="0" tint="-0.34998626667073579"/>
      </top>
      <bottom/>
      <diagonal/>
    </border>
    <border>
      <left style="thin">
        <color theme="0" tint="-0.34998626667073579"/>
      </left>
      <right style="dotted">
        <color theme="0" tint="-0.34998626667073579"/>
      </right>
      <top style="medium">
        <color theme="0" tint="-0.34998626667073579"/>
      </top>
      <bottom style="thin">
        <color theme="0" tint="-0.34998626667073579"/>
      </bottom>
      <diagonal/>
    </border>
    <border>
      <left style="dotted">
        <color theme="0" tint="-0.34998626667073579"/>
      </left>
      <right style="dotted">
        <color theme="0" tint="-0.34998626667073579"/>
      </right>
      <top style="medium">
        <color theme="0" tint="-0.34998626667073579"/>
      </top>
      <bottom style="thin">
        <color theme="0" tint="-0.34998626667073579"/>
      </bottom>
      <diagonal/>
    </border>
    <border>
      <left style="thin">
        <color theme="0" tint="-0.34998626667073579"/>
      </left>
      <right style="dotted">
        <color theme="0" tint="-0.34998626667073579"/>
      </right>
      <top style="thin">
        <color theme="0" tint="-0.34998626667073579"/>
      </top>
      <bottom style="thin">
        <color theme="0" tint="-0.34998626667073579"/>
      </bottom>
      <diagonal/>
    </border>
    <border>
      <left style="thin">
        <color theme="0" tint="-0.34998626667073579"/>
      </left>
      <right style="dotted">
        <color theme="0" tint="-0.34998626667073579"/>
      </right>
      <top style="thin">
        <color theme="0" tint="-0.34998626667073579"/>
      </top>
      <bottom style="medium">
        <color theme="0" tint="-0.34998626667073579"/>
      </bottom>
      <diagonal/>
    </border>
    <border>
      <left style="dotted">
        <color theme="0" tint="-0.34998626667073579"/>
      </left>
      <right/>
      <top style="thin">
        <color theme="0" tint="-0.34998626667073579"/>
      </top>
      <bottom/>
      <diagonal/>
    </border>
    <border>
      <left/>
      <right/>
      <top style="thin">
        <color theme="0" tint="-0.34998626667073579"/>
      </top>
      <bottom/>
      <diagonal/>
    </border>
    <border>
      <left style="dotted">
        <color theme="0" tint="-0.34998626667073579"/>
      </left>
      <right/>
      <top/>
      <bottom style="medium">
        <color theme="0" tint="-0.34998626667073579"/>
      </bottom>
      <diagonal/>
    </border>
    <border>
      <left style="medium">
        <color theme="0" tint="-0.499984740745262"/>
      </left>
      <right/>
      <top style="medium">
        <color theme="0" tint="-0.499984740745262"/>
      </top>
      <bottom style="medium">
        <color theme="0" tint="-0.499984740745262"/>
      </bottom>
      <diagonal/>
    </border>
    <border>
      <left/>
      <right/>
      <top style="medium">
        <color theme="0" tint="-0.499984740745262"/>
      </top>
      <bottom style="medium">
        <color theme="0" tint="-0.499984740745262"/>
      </bottom>
      <diagonal/>
    </border>
    <border>
      <left/>
      <right style="medium">
        <color theme="0" tint="-0.499984740745262"/>
      </right>
      <top style="medium">
        <color theme="0" tint="-0.499984740745262"/>
      </top>
      <bottom style="medium">
        <color theme="0" tint="-0.499984740745262"/>
      </bottom>
      <diagonal/>
    </border>
    <border>
      <left style="medium">
        <color theme="0" tint="-0.34998626667073579"/>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right/>
      <top style="mediumDashed">
        <color auto="1"/>
      </top>
      <bottom/>
      <diagonal/>
    </border>
    <border>
      <left/>
      <right style="dotted">
        <color theme="0" tint="-0.34998626667073579"/>
      </right>
      <top style="medium">
        <color theme="0" tint="-0.34998626667073579"/>
      </top>
      <bottom style="thin">
        <color theme="0" tint="-0.34998626667073579"/>
      </bottom>
      <diagonal/>
    </border>
    <border>
      <left/>
      <right style="thin">
        <color theme="0" tint="-0.499984740745262"/>
      </right>
      <top style="thin">
        <color theme="0" tint="-0.34998626667073579"/>
      </top>
      <bottom style="medium">
        <color theme="0" tint="-0.499984740745262"/>
      </bottom>
      <diagonal/>
    </border>
    <border>
      <left/>
      <right/>
      <top style="thin">
        <color theme="0" tint="-0.34998626667073579"/>
      </top>
      <bottom style="medium">
        <color theme="0" tint="-0.499984740745262"/>
      </bottom>
      <diagonal/>
    </border>
    <border>
      <left style="medium">
        <color theme="0" tint="-0.499984740745262"/>
      </left>
      <right/>
      <top style="thin">
        <color indexed="64"/>
      </top>
      <bottom style="medium">
        <color theme="0" tint="-0.499984740745262"/>
      </bottom>
      <diagonal/>
    </border>
    <border>
      <left style="medium">
        <color theme="0" tint="-0.34998626667073579"/>
      </left>
      <right/>
      <top style="medium">
        <color theme="0" tint="-0.34998626667073579"/>
      </top>
      <bottom style="thin">
        <color theme="0" tint="-0.499984740745262"/>
      </bottom>
      <diagonal/>
    </border>
    <border>
      <left/>
      <right/>
      <top style="medium">
        <color theme="0" tint="-0.34998626667073579"/>
      </top>
      <bottom style="thin">
        <color theme="0" tint="-0.499984740745262"/>
      </bottom>
      <diagonal/>
    </border>
    <border>
      <left/>
      <right style="thin">
        <color theme="0" tint="-0.499984740745262"/>
      </right>
      <top style="medium">
        <color theme="0" tint="-0.34998626667073579"/>
      </top>
      <bottom style="thin">
        <color theme="0" tint="-0.499984740745262"/>
      </bottom>
      <diagonal/>
    </border>
    <border>
      <left style="thin">
        <color theme="0" tint="-0.499984740745262"/>
      </left>
      <right/>
      <top style="medium">
        <color theme="0" tint="-0.34998626667073579"/>
      </top>
      <bottom style="thin">
        <color theme="0" tint="-0.499984740745262"/>
      </bottom>
      <diagonal/>
    </border>
    <border>
      <left/>
      <right style="medium">
        <color theme="0" tint="-0.34998626667073579"/>
      </right>
      <top style="medium">
        <color theme="0" tint="-0.34998626667073579"/>
      </top>
      <bottom style="thin">
        <color theme="0" tint="-0.499984740745262"/>
      </bottom>
      <diagonal/>
    </border>
    <border>
      <left style="medium">
        <color theme="0" tint="-0.34998626667073579"/>
      </left>
      <right/>
      <top style="thin">
        <color theme="0" tint="-0.499984740745262"/>
      </top>
      <bottom style="medium">
        <color theme="0" tint="-0.34998626667073579"/>
      </bottom>
      <diagonal/>
    </border>
    <border>
      <left/>
      <right/>
      <top style="thin">
        <color theme="0" tint="-0.499984740745262"/>
      </top>
      <bottom style="medium">
        <color theme="0" tint="-0.34998626667073579"/>
      </bottom>
      <diagonal/>
    </border>
    <border>
      <left/>
      <right style="thin">
        <color theme="0" tint="-0.499984740745262"/>
      </right>
      <top style="thin">
        <color theme="0" tint="-0.499984740745262"/>
      </top>
      <bottom style="medium">
        <color theme="0" tint="-0.34998626667073579"/>
      </bottom>
      <diagonal/>
    </border>
    <border>
      <left style="thin">
        <color theme="0" tint="-0.499984740745262"/>
      </left>
      <right/>
      <top style="thin">
        <color theme="0" tint="-0.499984740745262"/>
      </top>
      <bottom style="medium">
        <color theme="0" tint="-0.34998626667073579"/>
      </bottom>
      <diagonal/>
    </border>
    <border>
      <left/>
      <right style="medium">
        <color theme="0" tint="-0.34998626667073579"/>
      </right>
      <top style="thin">
        <color theme="0" tint="-0.499984740745262"/>
      </top>
      <bottom style="medium">
        <color theme="0" tint="-0.34998626667073579"/>
      </bottom>
      <diagonal/>
    </border>
    <border>
      <left style="dotted">
        <color theme="0" tint="-0.34998626667073579"/>
      </left>
      <right/>
      <top style="medium">
        <color theme="0" tint="-0.34998626667073579"/>
      </top>
      <bottom style="thin">
        <color theme="0" tint="-0.499984740745262"/>
      </bottom>
      <diagonal/>
    </border>
    <border>
      <left style="dotted">
        <color theme="0" tint="-0.34998626667073579"/>
      </left>
      <right/>
      <top style="thin">
        <color theme="0" tint="-0.499984740745262"/>
      </top>
      <bottom style="medium">
        <color theme="0" tint="-0.34998626667073579"/>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theme="0" tint="-0.34998626667073579"/>
      </left>
      <right/>
      <top style="medium">
        <color theme="0" tint="-0.34998626667073579"/>
      </top>
      <bottom/>
      <diagonal/>
    </border>
    <border>
      <left style="medium">
        <color theme="0" tint="-0.34998626667073579"/>
      </left>
      <right style="dotted">
        <color theme="0" tint="-0.34998626667073579"/>
      </right>
      <top style="medium">
        <color theme="0" tint="-0.34998626667073579"/>
      </top>
      <bottom style="thin">
        <color theme="0" tint="-0.34998626667073579"/>
      </bottom>
      <diagonal/>
    </border>
    <border>
      <left style="medium">
        <color theme="0" tint="-0.34998626667073579"/>
      </left>
      <right style="dotted">
        <color theme="0" tint="-0.34998626667073579"/>
      </right>
      <top style="thin">
        <color theme="0" tint="-0.34998626667073579"/>
      </top>
      <bottom/>
      <diagonal/>
    </border>
    <border>
      <left style="dotted">
        <color theme="0" tint="-0.34998626667073579"/>
      </left>
      <right style="dotted">
        <color theme="0" tint="-0.34998626667073579"/>
      </right>
      <top style="thin">
        <color theme="0" tint="-0.34998626667073579"/>
      </top>
      <bottom/>
      <diagonal/>
    </border>
    <border>
      <left style="medium">
        <color theme="0" tint="-0.34998626667073579"/>
      </left>
      <right style="dotted">
        <color theme="0" tint="-0.34998626667073579"/>
      </right>
      <top/>
      <bottom style="thin">
        <color theme="0" tint="-0.34998626667073579"/>
      </bottom>
      <diagonal/>
    </border>
    <border>
      <left style="dotted">
        <color theme="0" tint="-0.34998626667073579"/>
      </left>
      <right style="dotted">
        <color theme="0" tint="-0.34998626667073579"/>
      </right>
      <top/>
      <bottom style="thin">
        <color theme="0" tint="-0.34998626667073579"/>
      </bottom>
      <diagonal/>
    </border>
    <border>
      <left style="medium">
        <color theme="0" tint="-0.34998626667073579"/>
      </left>
      <right style="dotted">
        <color theme="0" tint="-0.34998626667073579"/>
      </right>
      <top/>
      <bottom style="medium">
        <color theme="0" tint="-0.34998626667073579"/>
      </bottom>
      <diagonal/>
    </border>
    <border>
      <left style="dotted">
        <color theme="0" tint="-0.34998626667073579"/>
      </left>
      <right style="dotted">
        <color theme="0" tint="-0.34998626667073579"/>
      </right>
      <top/>
      <bottom style="medium">
        <color theme="0" tint="-0.34998626667073579"/>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dotted">
        <color indexed="64"/>
      </right>
      <top/>
      <bottom/>
      <diagonal/>
    </border>
    <border>
      <left style="dotted">
        <color indexed="64"/>
      </left>
      <right style="dotted">
        <color indexed="64"/>
      </right>
      <top/>
      <bottom/>
      <diagonal/>
    </border>
    <border>
      <left style="dotted">
        <color indexed="64"/>
      </left>
      <right style="dotted">
        <color indexed="64"/>
      </right>
      <top style="thin">
        <color indexed="64"/>
      </top>
      <bottom/>
      <diagonal/>
    </border>
    <border>
      <left style="dotted">
        <color indexed="64"/>
      </left>
      <right style="dotted">
        <color indexed="64"/>
      </right>
      <top/>
      <bottom style="dashed">
        <color indexed="64"/>
      </bottom>
      <diagonal/>
    </border>
    <border>
      <left style="dotted">
        <color indexed="64"/>
      </left>
      <right style="thin">
        <color indexed="64"/>
      </right>
      <top/>
      <bottom/>
      <diagonal/>
    </border>
    <border>
      <left style="thin">
        <color indexed="64"/>
      </left>
      <right style="dotted">
        <color indexed="64"/>
      </right>
      <top style="dashed">
        <color indexed="64"/>
      </top>
      <bottom style="thin">
        <color indexed="64"/>
      </bottom>
      <diagonal/>
    </border>
    <border>
      <left style="dotted">
        <color indexed="64"/>
      </left>
      <right style="dotted">
        <color indexed="64"/>
      </right>
      <top style="dashed">
        <color indexed="64"/>
      </top>
      <bottom style="thin">
        <color indexed="64"/>
      </bottom>
      <diagonal/>
    </border>
    <border>
      <left style="dotted">
        <color indexed="64"/>
      </left>
      <right style="dotted">
        <color indexed="64"/>
      </right>
      <top style="thin">
        <color indexed="64"/>
      </top>
      <bottom style="thin">
        <color indexed="23"/>
      </bottom>
      <diagonal/>
    </border>
    <border>
      <left style="dotted">
        <color indexed="64"/>
      </left>
      <right style="dotted">
        <color indexed="64"/>
      </right>
      <top style="thin">
        <color indexed="23"/>
      </top>
      <bottom style="thin">
        <color indexed="23"/>
      </bottom>
      <diagonal/>
    </border>
    <border>
      <left style="dotted">
        <color indexed="64"/>
      </left>
      <right/>
      <top style="thin">
        <color indexed="64"/>
      </top>
      <bottom style="thin">
        <color indexed="23"/>
      </bottom>
      <diagonal/>
    </border>
    <border>
      <left/>
      <right style="dotted">
        <color indexed="64"/>
      </right>
      <top style="thin">
        <color indexed="64"/>
      </top>
      <bottom style="thin">
        <color indexed="23"/>
      </bottom>
      <diagonal/>
    </border>
    <border>
      <left style="dotted">
        <color indexed="64"/>
      </left>
      <right/>
      <top style="thin">
        <color indexed="23"/>
      </top>
      <bottom style="thin">
        <color indexed="23"/>
      </bottom>
      <diagonal/>
    </border>
    <border>
      <left/>
      <right style="dotted">
        <color indexed="64"/>
      </right>
      <top style="thin">
        <color indexed="23"/>
      </top>
      <bottom style="thin">
        <color indexed="23"/>
      </bottom>
      <diagonal/>
    </border>
    <border>
      <left style="dotted">
        <color indexed="64"/>
      </left>
      <right/>
      <top/>
      <bottom style="thin">
        <color indexed="23"/>
      </bottom>
      <diagonal/>
    </border>
    <border>
      <left/>
      <right style="dotted">
        <color indexed="64"/>
      </right>
      <top/>
      <bottom style="thin">
        <color indexed="23"/>
      </bottom>
      <diagonal/>
    </border>
    <border>
      <left style="dotted">
        <color indexed="64"/>
      </left>
      <right/>
      <top style="thin">
        <color indexed="23"/>
      </top>
      <bottom/>
      <diagonal/>
    </border>
    <border>
      <left/>
      <right style="dotted">
        <color indexed="64"/>
      </right>
      <top style="thin">
        <color indexed="23"/>
      </top>
      <bottom/>
      <diagonal/>
    </border>
    <border>
      <left/>
      <right style="dotted">
        <color indexed="64"/>
      </right>
      <top style="thin">
        <color indexed="64"/>
      </top>
      <bottom style="thin">
        <color indexed="64"/>
      </bottom>
      <diagonal/>
    </border>
    <border>
      <left style="dotted">
        <color theme="0" tint="-0.34998626667073579"/>
      </left>
      <right/>
      <top style="medium">
        <color theme="0" tint="-0.34998626667073579"/>
      </top>
      <bottom style="thin">
        <color theme="0" tint="-0.34998626667073579"/>
      </bottom>
      <diagonal/>
    </border>
    <border>
      <left style="dotted">
        <color theme="0" tint="-0.34998626667073579"/>
      </left>
      <right/>
      <top/>
      <bottom style="thin">
        <color theme="0" tint="-0.34998626667073579"/>
      </bottom>
      <diagonal/>
    </border>
    <border>
      <left/>
      <right/>
      <top/>
      <bottom style="thin">
        <color theme="0" tint="-0.34998626667073579"/>
      </bottom>
      <diagonal/>
    </border>
    <border>
      <left style="dotted">
        <color indexed="64"/>
      </left>
      <right/>
      <top style="thin">
        <color indexed="64"/>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theme="0" tint="-0.34998626667073579"/>
      </left>
      <right style="thin">
        <color theme="0" tint="-0.34998626667073579"/>
      </right>
      <top style="medium">
        <color theme="0" tint="-0.34998626667073579"/>
      </top>
      <bottom style="thin">
        <color theme="0" tint="-0.34998626667073579"/>
      </bottom>
      <diagonal/>
    </border>
    <border>
      <left style="thin">
        <color theme="0" tint="-0.34998626667073579"/>
      </left>
      <right style="medium">
        <color theme="0" tint="-0.34998626667073579"/>
      </right>
      <top style="medium">
        <color theme="0" tint="-0.34998626667073579"/>
      </top>
      <bottom style="thin">
        <color theme="0" tint="-0.34998626667073579"/>
      </bottom>
      <diagonal/>
    </border>
    <border>
      <left style="thin">
        <color theme="0" tint="-0.34998626667073579"/>
      </left>
      <right style="medium">
        <color theme="0" tint="-0.34998626667073579"/>
      </right>
      <top style="thin">
        <color theme="0" tint="-0.34998626667073579"/>
      </top>
      <bottom style="thin">
        <color theme="0" tint="-0.34998626667073579"/>
      </bottom>
      <diagonal/>
    </border>
    <border>
      <left style="thin">
        <color theme="0" tint="-0.34998626667073579"/>
      </left>
      <right style="medium">
        <color theme="0" tint="-0.34998626667073579"/>
      </right>
      <top style="thin">
        <color theme="0" tint="-0.34998626667073579"/>
      </top>
      <bottom style="medium">
        <color theme="0" tint="-0.34998626667073579"/>
      </bottom>
      <diagonal/>
    </border>
    <border>
      <left/>
      <right style="medium">
        <color theme="0" tint="-0.34998626667073579"/>
      </right>
      <top style="thin">
        <color theme="0" tint="-0.34998626667073579"/>
      </top>
      <bottom/>
      <diagonal/>
    </border>
    <border>
      <left/>
      <right style="medium">
        <color theme="0" tint="-0.34998626667073579"/>
      </right>
      <top/>
      <bottom style="thin">
        <color theme="0" tint="-0.34998626667073579"/>
      </bottom>
      <diagonal/>
    </border>
    <border>
      <left/>
      <right style="dotted">
        <color indexed="64"/>
      </right>
      <top style="thin">
        <color theme="0" tint="-0.34998626667073579"/>
      </top>
      <bottom/>
      <diagonal/>
    </border>
    <border>
      <left/>
      <right style="dotted">
        <color indexed="64"/>
      </right>
      <top/>
      <bottom style="thin">
        <color theme="0" tint="-0.34998626667073579"/>
      </bottom>
      <diagonal/>
    </border>
    <border>
      <left/>
      <right style="dotted">
        <color indexed="64"/>
      </right>
      <top style="medium">
        <color theme="0" tint="-0.34998626667073579"/>
      </top>
      <bottom style="thin">
        <color theme="0" tint="-0.34998626667073579"/>
      </bottom>
      <diagonal/>
    </border>
    <border>
      <left/>
      <right style="dotted">
        <color indexed="64"/>
      </right>
      <top/>
      <bottom style="medium">
        <color theme="0" tint="-0.34998626667073579"/>
      </bottom>
      <diagonal/>
    </border>
    <border>
      <left style="medium">
        <color theme="0" tint="-0.34998626667073579"/>
      </left>
      <right style="thin">
        <color theme="0" tint="-0.34998626667073579"/>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style="medium">
        <color theme="0" tint="-0.34998626667073579"/>
      </right>
      <top/>
      <bottom style="thin">
        <color theme="0" tint="-0.34998626667073579"/>
      </bottom>
      <diagonal/>
    </border>
    <border>
      <left style="medium">
        <color theme="0" tint="-0.34998626667073579"/>
      </left>
      <right style="thin">
        <color theme="0" tint="-0.34998626667073579"/>
      </right>
      <top style="thin">
        <color theme="0" tint="-0.34998626667073579"/>
      </top>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medium">
        <color theme="0" tint="-0.34998626667073579"/>
      </right>
      <top style="thin">
        <color theme="0" tint="-0.34998626667073579"/>
      </top>
      <bottom/>
      <diagonal/>
    </border>
    <border>
      <left style="medium">
        <color theme="0" tint="-0.34998626667073579"/>
      </left>
      <right/>
      <top style="thin">
        <color indexed="64"/>
      </top>
      <bottom style="thin">
        <color indexed="64"/>
      </bottom>
      <diagonal/>
    </border>
    <border>
      <left/>
      <right style="medium">
        <color theme="0" tint="-0.34998626667073579"/>
      </right>
      <top style="thin">
        <color indexed="64"/>
      </top>
      <bottom style="thin">
        <color indexed="64"/>
      </bottom>
      <diagonal/>
    </border>
    <border>
      <left style="medium">
        <color theme="0" tint="-0.34998626667073579"/>
      </left>
      <right/>
      <top style="thin">
        <color indexed="64"/>
      </top>
      <bottom/>
      <diagonal/>
    </border>
    <border>
      <left/>
      <right style="medium">
        <color theme="0" tint="-0.34998626667073579"/>
      </right>
      <top style="thin">
        <color indexed="64"/>
      </top>
      <bottom/>
      <diagonal/>
    </border>
    <border>
      <left style="dotted">
        <color indexed="64"/>
      </left>
      <right/>
      <top/>
      <bottom style="medium">
        <color theme="0" tint="-0.34998626667073579"/>
      </bottom>
      <diagonal/>
    </border>
  </borders>
  <cellStyleXfs count="1">
    <xf numFmtId="0" fontId="0" fillId="0" borderId="0">
      <alignment vertical="center"/>
    </xf>
  </cellStyleXfs>
  <cellXfs count="476">
    <xf numFmtId="0" fontId="0" fillId="0" borderId="0" xfId="0">
      <alignment vertical="center"/>
    </xf>
    <xf numFmtId="0" fontId="3" fillId="0" borderId="0" xfId="0" applyFont="1">
      <alignment vertical="center"/>
    </xf>
    <xf numFmtId="0" fontId="5" fillId="0" borderId="0" xfId="0" applyFont="1">
      <alignment vertical="center"/>
    </xf>
    <xf numFmtId="0" fontId="5" fillId="0" borderId="0" xfId="0" applyFont="1" applyAlignment="1">
      <alignment horizontal="center" vertical="center"/>
    </xf>
    <xf numFmtId="0" fontId="3" fillId="0" borderId="0" xfId="0" applyFont="1" applyAlignment="1">
      <alignment horizontal="center" vertical="center"/>
    </xf>
    <xf numFmtId="0" fontId="1" fillId="0" borderId="0" xfId="0" applyFont="1" applyAlignment="1">
      <alignment horizontal="center" vertical="center"/>
    </xf>
    <xf numFmtId="0" fontId="1" fillId="0" borderId="0" xfId="0" applyFont="1">
      <alignment vertical="center"/>
    </xf>
    <xf numFmtId="0" fontId="3" fillId="0" borderId="0" xfId="0" applyFont="1" applyAlignment="1">
      <alignment horizontal="right" vertical="center"/>
    </xf>
    <xf numFmtId="0" fontId="5" fillId="0" borderId="0" xfId="0" applyFont="1" applyAlignment="1" applyProtection="1">
      <alignment horizontal="center" vertical="center"/>
      <protection locked="0"/>
    </xf>
    <xf numFmtId="0" fontId="7" fillId="0" borderId="15" xfId="0" applyFont="1" applyBorder="1" applyAlignment="1">
      <alignment horizontal="center" vertical="center" shrinkToFit="1"/>
    </xf>
    <xf numFmtId="0" fontId="17" fillId="4" borderId="34" xfId="0" applyFont="1" applyFill="1" applyBorder="1" applyAlignment="1">
      <alignment horizontal="center" vertical="center" wrapText="1"/>
    </xf>
    <xf numFmtId="0" fontId="17" fillId="4" borderId="34" xfId="0" applyFont="1" applyFill="1" applyBorder="1" applyAlignment="1">
      <alignment horizontal="justify" vertical="center" wrapText="1"/>
    </xf>
    <xf numFmtId="0" fontId="17" fillId="4" borderId="34" xfId="0" applyFont="1" applyFill="1" applyBorder="1" applyAlignment="1">
      <alignment horizontal="left" vertical="center" wrapText="1" indent="1"/>
    </xf>
    <xf numFmtId="0" fontId="18" fillId="4" borderId="0" xfId="0" applyFont="1" applyFill="1">
      <alignment vertical="center"/>
    </xf>
    <xf numFmtId="0" fontId="19" fillId="4" borderId="34" xfId="0" applyFont="1" applyFill="1" applyBorder="1" applyAlignment="1">
      <alignment horizontal="center" vertical="center" wrapText="1"/>
    </xf>
    <xf numFmtId="0" fontId="20" fillId="4" borderId="34" xfId="0" applyFont="1" applyFill="1" applyBorder="1" applyAlignment="1">
      <alignment vertical="center" wrapText="1"/>
    </xf>
    <xf numFmtId="0" fontId="19" fillId="4" borderId="34" xfId="0" applyFont="1" applyFill="1" applyBorder="1" applyAlignment="1">
      <alignment horizontal="justify" vertical="center" wrapText="1"/>
    </xf>
    <xf numFmtId="0" fontId="19" fillId="4" borderId="34" xfId="0" applyFont="1" applyFill="1" applyBorder="1" applyAlignment="1">
      <alignment vertical="center" wrapText="1"/>
    </xf>
    <xf numFmtId="0" fontId="18" fillId="4" borderId="0" xfId="0" applyFont="1" applyFill="1" applyAlignment="1">
      <alignment horizontal="center" vertical="center"/>
    </xf>
    <xf numFmtId="0" fontId="20" fillId="4" borderId="0" xfId="0" applyFont="1" applyFill="1">
      <alignment vertical="center"/>
    </xf>
    <xf numFmtId="56" fontId="18" fillId="4" borderId="0" xfId="0" applyNumberFormat="1" applyFont="1" applyFill="1">
      <alignment vertical="center"/>
    </xf>
    <xf numFmtId="0" fontId="5" fillId="0" borderId="0" xfId="0" applyFont="1" applyAlignment="1">
      <alignment vertical="center" wrapText="1"/>
    </xf>
    <xf numFmtId="0" fontId="22" fillId="0" borderId="0" xfId="0" applyFont="1">
      <alignment vertical="center"/>
    </xf>
    <xf numFmtId="0" fontId="7" fillId="0" borderId="22" xfId="0" applyFont="1" applyBorder="1" applyAlignment="1">
      <alignment horizontal="center" vertical="center"/>
    </xf>
    <xf numFmtId="0" fontId="7" fillId="0" borderId="23" xfId="0" applyFont="1" applyBorder="1" applyAlignment="1">
      <alignment horizontal="center" vertical="center"/>
    </xf>
    <xf numFmtId="0" fontId="7" fillId="0" borderId="15" xfId="0" applyFont="1" applyBorder="1" applyAlignment="1">
      <alignment horizontal="center" vertical="center"/>
    </xf>
    <xf numFmtId="0" fontId="5" fillId="0" borderId="0" xfId="0" applyFont="1" applyAlignment="1">
      <alignment horizontal="left" vertical="center"/>
    </xf>
    <xf numFmtId="0" fontId="21" fillId="0" borderId="0" xfId="0" applyFont="1">
      <alignment vertical="center"/>
    </xf>
    <xf numFmtId="0" fontId="5" fillId="0" borderId="12" xfId="0" applyFont="1" applyBorder="1">
      <alignment vertical="center"/>
    </xf>
    <xf numFmtId="0" fontId="5" fillId="2" borderId="12" xfId="0" applyFont="1" applyFill="1" applyBorder="1" applyAlignment="1" applyProtection="1">
      <alignment vertical="center" shrinkToFit="1"/>
      <protection locked="0"/>
    </xf>
    <xf numFmtId="0" fontId="5" fillId="0" borderId="13" xfId="0" applyFont="1" applyBorder="1">
      <alignment vertical="center"/>
    </xf>
    <xf numFmtId="0" fontId="5" fillId="0" borderId="14" xfId="0" applyFont="1" applyBorder="1">
      <alignment vertical="center"/>
    </xf>
    <xf numFmtId="0" fontId="5" fillId="0" borderId="10" xfId="0" applyFont="1" applyBorder="1">
      <alignment vertical="center"/>
    </xf>
    <xf numFmtId="0" fontId="5" fillId="0" borderId="2" xfId="0" applyFont="1" applyBorder="1">
      <alignment vertical="center"/>
    </xf>
    <xf numFmtId="0" fontId="5" fillId="0" borderId="3" xfId="0" applyFont="1" applyBorder="1">
      <alignment vertical="center"/>
    </xf>
    <xf numFmtId="0" fontId="5" fillId="0" borderId="5" xfId="0" applyFont="1" applyBorder="1">
      <alignment vertical="center"/>
    </xf>
    <xf numFmtId="0" fontId="5" fillId="0" borderId="4" xfId="0" applyFont="1" applyBorder="1">
      <alignment vertical="center"/>
    </xf>
    <xf numFmtId="0" fontId="5" fillId="0" borderId="98" xfId="0" applyFont="1" applyBorder="1" applyAlignment="1">
      <alignment horizontal="center" vertical="center"/>
    </xf>
    <xf numFmtId="0" fontId="5" fillId="0" borderId="6" xfId="0" applyFont="1" applyBorder="1">
      <alignment vertical="center"/>
    </xf>
    <xf numFmtId="0" fontId="7" fillId="2" borderId="0" xfId="0" applyFont="1" applyFill="1" applyAlignment="1" applyProtection="1">
      <alignment horizontal="right" vertical="center"/>
      <protection locked="0"/>
    </xf>
    <xf numFmtId="0" fontId="5" fillId="0" borderId="0" xfId="0" applyFont="1" applyAlignment="1">
      <alignment horizontal="right" vertical="center"/>
    </xf>
    <xf numFmtId="0" fontId="5" fillId="0" borderId="43" xfId="0" applyFont="1" applyBorder="1">
      <alignment vertical="center"/>
    </xf>
    <xf numFmtId="0" fontId="7" fillId="2" borderId="39" xfId="0" applyFont="1" applyFill="1" applyBorder="1" applyAlignment="1" applyProtection="1">
      <alignment horizontal="right" vertical="center"/>
      <protection locked="0"/>
    </xf>
    <xf numFmtId="0" fontId="5" fillId="0" borderId="39" xfId="0" applyFont="1" applyBorder="1">
      <alignment vertical="center"/>
    </xf>
    <xf numFmtId="0" fontId="5" fillId="0" borderId="44" xfId="0" applyFont="1" applyBorder="1">
      <alignment vertical="center"/>
    </xf>
    <xf numFmtId="0" fontId="7" fillId="2" borderId="47" xfId="0" applyFont="1" applyFill="1" applyBorder="1" applyAlignment="1" applyProtection="1">
      <alignment horizontal="right" vertical="center"/>
      <protection locked="0"/>
    </xf>
    <xf numFmtId="0" fontId="5" fillId="0" borderId="47" xfId="0" applyFont="1" applyBorder="1" applyAlignment="1">
      <alignment horizontal="right" vertical="center"/>
    </xf>
    <xf numFmtId="0" fontId="5" fillId="0" borderId="48" xfId="0" applyFont="1" applyBorder="1">
      <alignment vertical="center"/>
    </xf>
    <xf numFmtId="0" fontId="22" fillId="0" borderId="0" xfId="0" applyFont="1" applyAlignment="1">
      <alignment horizontal="center" vertical="center"/>
    </xf>
    <xf numFmtId="0" fontId="5" fillId="0" borderId="0" xfId="0" applyFont="1" applyAlignment="1">
      <alignment horizontal="center" vertical="center" wrapText="1"/>
    </xf>
    <xf numFmtId="0" fontId="7" fillId="0" borderId="0" xfId="0" applyFont="1" applyAlignment="1">
      <alignment horizontal="center" vertical="center"/>
    </xf>
    <xf numFmtId="0" fontId="13" fillId="0" borderId="0" xfId="0" applyFont="1" applyAlignment="1">
      <alignment horizontal="center" vertical="center"/>
    </xf>
    <xf numFmtId="0" fontId="11" fillId="0" borderId="0" xfId="0" applyFont="1" applyAlignment="1">
      <alignment horizontal="center" vertical="center"/>
    </xf>
    <xf numFmtId="0" fontId="7" fillId="0" borderId="4" xfId="0" applyFont="1" applyBorder="1">
      <alignment vertical="center"/>
    </xf>
    <xf numFmtId="0" fontId="7" fillId="0" borderId="0" xfId="0" applyFont="1">
      <alignment vertical="center"/>
    </xf>
    <xf numFmtId="0" fontId="5" fillId="0" borderId="0" xfId="0" applyFont="1" applyAlignment="1">
      <alignment horizontal="distributed" vertical="center" indent="1"/>
    </xf>
    <xf numFmtId="0" fontId="5" fillId="0" borderId="6" xfId="0" applyFont="1" applyBorder="1" applyAlignment="1">
      <alignment horizontal="center" vertical="center" wrapText="1"/>
    </xf>
    <xf numFmtId="0" fontId="5" fillId="0" borderId="0" xfId="0" applyFont="1" applyAlignment="1">
      <alignment vertical="center" textRotation="255" wrapText="1"/>
    </xf>
    <xf numFmtId="0" fontId="7" fillId="0" borderId="0" xfId="0" applyFont="1" applyAlignment="1">
      <alignment vertical="center" wrapText="1"/>
    </xf>
    <xf numFmtId="0" fontId="5" fillId="0" borderId="69" xfId="0" applyFont="1" applyBorder="1" applyAlignment="1">
      <alignment horizontal="center" vertical="center" wrapText="1"/>
    </xf>
    <xf numFmtId="0" fontId="5" fillId="0" borderId="70" xfId="0" applyFont="1" applyBorder="1" applyAlignment="1">
      <alignment horizontal="center" vertical="center" wrapText="1"/>
    </xf>
    <xf numFmtId="0" fontId="5" fillId="0" borderId="3" xfId="0" applyFont="1" applyBorder="1" applyAlignment="1">
      <alignment horizontal="distributed" vertical="center" indent="1"/>
    </xf>
    <xf numFmtId="0" fontId="21" fillId="0" borderId="0" xfId="0" applyFont="1" applyAlignment="1">
      <alignment horizontal="center" vertical="center"/>
    </xf>
    <xf numFmtId="0" fontId="7" fillId="2" borderId="136" xfId="0" applyFont="1" applyFill="1" applyBorder="1" applyAlignment="1" applyProtection="1">
      <alignment horizontal="center" vertical="center"/>
      <protection locked="0"/>
    </xf>
    <xf numFmtId="0" fontId="9" fillId="0" borderId="137" xfId="0" applyFont="1" applyBorder="1" applyAlignment="1">
      <alignment horizontal="center" vertical="center"/>
    </xf>
    <xf numFmtId="0" fontId="7" fillId="2" borderId="138" xfId="0" applyFont="1" applyFill="1" applyBorder="1" applyAlignment="1" applyProtection="1">
      <alignment horizontal="center" vertical="center"/>
      <protection locked="0"/>
    </xf>
    <xf numFmtId="0" fontId="9" fillId="0" borderId="139" xfId="0" applyFont="1" applyBorder="1" applyAlignment="1">
      <alignment horizontal="center" vertical="center"/>
    </xf>
    <xf numFmtId="0" fontId="7" fillId="2" borderId="140" xfId="0" applyFont="1" applyFill="1" applyBorder="1" applyAlignment="1" applyProtection="1">
      <alignment horizontal="center" vertical="center"/>
      <protection locked="0"/>
    </xf>
    <xf numFmtId="0" fontId="9" fillId="0" borderId="141" xfId="0" applyFont="1" applyBorder="1" applyAlignment="1">
      <alignment horizontal="center" vertical="center"/>
    </xf>
    <xf numFmtId="0" fontId="23" fillId="0" borderId="0" xfId="0" applyFont="1">
      <alignment vertical="center"/>
    </xf>
    <xf numFmtId="0" fontId="7" fillId="2" borderId="142" xfId="0" applyFont="1" applyFill="1" applyBorder="1" applyAlignment="1" applyProtection="1">
      <alignment horizontal="center" vertical="center"/>
      <protection locked="0"/>
    </xf>
    <xf numFmtId="0" fontId="9" fillId="0" borderId="143" xfId="0" applyFont="1" applyBorder="1" applyAlignment="1">
      <alignment horizontal="center" vertical="center"/>
    </xf>
    <xf numFmtId="0" fontId="9" fillId="3" borderId="139" xfId="0" applyFont="1" applyFill="1" applyBorder="1" applyAlignment="1">
      <alignment horizontal="center" vertical="center"/>
    </xf>
    <xf numFmtId="0" fontId="3" fillId="0" borderId="35" xfId="0" applyFont="1" applyBorder="1" applyAlignment="1">
      <alignment horizontal="center" vertical="center"/>
    </xf>
    <xf numFmtId="0" fontId="5" fillId="0" borderId="36" xfId="0" applyFont="1" applyBorder="1" applyAlignment="1">
      <alignment horizontal="left" vertical="center"/>
    </xf>
    <xf numFmtId="0" fontId="9" fillId="0" borderId="111" xfId="0" applyFont="1" applyBorder="1" applyAlignment="1">
      <alignment horizontal="center" vertical="center"/>
    </xf>
    <xf numFmtId="0" fontId="8" fillId="0" borderId="0" xfId="0" applyFont="1" applyAlignment="1">
      <alignment horizontal="right" vertical="center"/>
    </xf>
    <xf numFmtId="176" fontId="5" fillId="0" borderId="0" xfId="0" applyNumberFormat="1" applyFont="1" applyAlignment="1">
      <alignment horizontal="right" vertical="center" indent="1"/>
    </xf>
    <xf numFmtId="0" fontId="8" fillId="0" borderId="0" xfId="0" applyFont="1">
      <alignment vertical="center"/>
    </xf>
    <xf numFmtId="0" fontId="7" fillId="0" borderId="153" xfId="0" applyFont="1" applyBorder="1">
      <alignment vertical="center"/>
    </xf>
    <xf numFmtId="0" fontId="3" fillId="0" borderId="61" xfId="0" applyFont="1" applyBorder="1">
      <alignment vertical="center"/>
    </xf>
    <xf numFmtId="0" fontId="9" fillId="0" borderId="156" xfId="0" applyFont="1" applyBorder="1" applyAlignment="1">
      <alignment horizontal="center" vertical="center" shrinkToFit="1"/>
    </xf>
    <xf numFmtId="0" fontId="9" fillId="0" borderId="42" xfId="0" applyFont="1" applyBorder="1" applyAlignment="1">
      <alignment horizontal="center" vertical="center"/>
    </xf>
    <xf numFmtId="0" fontId="9" fillId="0" borderId="45" xfId="0" applyFont="1" applyBorder="1" applyAlignment="1">
      <alignment horizontal="center" vertical="center"/>
    </xf>
    <xf numFmtId="0" fontId="9" fillId="0" borderId="166" xfId="0" applyFont="1" applyBorder="1" applyAlignment="1">
      <alignment horizontal="center" vertical="center"/>
    </xf>
    <xf numFmtId="0" fontId="9" fillId="0" borderId="169" xfId="0" applyFont="1" applyBorder="1" applyAlignment="1">
      <alignment horizontal="center" vertical="center"/>
    </xf>
    <xf numFmtId="0" fontId="9" fillId="0" borderId="156" xfId="0" applyFont="1" applyBorder="1" applyAlignment="1">
      <alignment horizontal="center" vertical="center"/>
    </xf>
    <xf numFmtId="0" fontId="9" fillId="0" borderId="0" xfId="0" applyFont="1">
      <alignment vertical="center"/>
    </xf>
    <xf numFmtId="0" fontId="21" fillId="0" borderId="0" xfId="0" applyFont="1" applyAlignment="1">
      <alignment horizontal="center" vertical="center"/>
    </xf>
    <xf numFmtId="177" fontId="5" fillId="2" borderId="37" xfId="0" applyNumberFormat="1" applyFont="1" applyFill="1" applyBorder="1" applyAlignment="1" applyProtection="1">
      <alignment horizontal="center" vertical="center"/>
      <protection locked="0"/>
    </xf>
    <xf numFmtId="0" fontId="5" fillId="0" borderId="37" xfId="0" applyFont="1" applyBorder="1" applyAlignment="1">
      <alignment horizontal="left" vertical="center" shrinkToFit="1"/>
    </xf>
    <xf numFmtId="0" fontId="27" fillId="0" borderId="148" xfId="0" applyFont="1" applyBorder="1" applyAlignment="1">
      <alignment horizontal="center" vertical="center" shrinkToFit="1"/>
    </xf>
    <xf numFmtId="0" fontId="27" fillId="0" borderId="37" xfId="0" applyFont="1" applyBorder="1" applyAlignment="1">
      <alignment horizontal="center" vertical="center" shrinkToFit="1"/>
    </xf>
    <xf numFmtId="0" fontId="7" fillId="0" borderId="27" xfId="0" applyFont="1" applyBorder="1" applyAlignment="1">
      <alignment horizontal="left" vertical="center" wrapText="1"/>
    </xf>
    <xf numFmtId="0" fontId="7" fillId="0" borderId="28" xfId="0" applyFont="1" applyBorder="1" applyAlignment="1">
      <alignment horizontal="left" vertical="center" wrapText="1"/>
    </xf>
    <xf numFmtId="3" fontId="7" fillId="2" borderId="135" xfId="0" applyNumberFormat="1" applyFont="1" applyFill="1" applyBorder="1" applyProtection="1">
      <alignment vertical="center"/>
      <protection locked="0"/>
    </xf>
    <xf numFmtId="176" fontId="7" fillId="0" borderId="111" xfId="0" applyNumberFormat="1" applyFont="1" applyBorder="1" applyAlignment="1">
      <alignment horizontal="right" vertical="center"/>
    </xf>
    <xf numFmtId="176" fontId="7" fillId="0" borderId="112" xfId="0" applyNumberFormat="1" applyFont="1" applyBorder="1" applyAlignment="1">
      <alignment horizontal="right" vertical="center"/>
    </xf>
    <xf numFmtId="0" fontId="7" fillId="0" borderId="35" xfId="0" applyFont="1" applyBorder="1" applyAlignment="1">
      <alignment horizontal="left" vertical="center"/>
    </xf>
    <xf numFmtId="0" fontId="7" fillId="0" borderId="37" xfId="0" applyFont="1" applyBorder="1" applyAlignment="1">
      <alignment horizontal="left" vertical="center"/>
    </xf>
    <xf numFmtId="0" fontId="7" fillId="0" borderId="36" xfId="0" applyFont="1" applyBorder="1" applyAlignment="1">
      <alignment horizontal="left" vertical="center"/>
    </xf>
    <xf numFmtId="0" fontId="7" fillId="0" borderId="34" xfId="0" applyFont="1" applyBorder="1">
      <alignment vertical="center"/>
    </xf>
    <xf numFmtId="0" fontId="7" fillId="0" borderId="35" xfId="0" applyFont="1" applyBorder="1">
      <alignment vertical="center"/>
    </xf>
    <xf numFmtId="3" fontId="7" fillId="2" borderId="111" xfId="0" applyNumberFormat="1" applyFont="1" applyFill="1" applyBorder="1" applyAlignment="1" applyProtection="1">
      <alignment horizontal="right" vertical="center" shrinkToFit="1"/>
      <protection locked="0"/>
    </xf>
    <xf numFmtId="176" fontId="7" fillId="0" borderId="111" xfId="0" applyNumberFormat="1" applyFont="1" applyBorder="1" applyAlignment="1">
      <alignment horizontal="right" vertical="center" shrinkToFit="1"/>
    </xf>
    <xf numFmtId="176" fontId="7" fillId="0" borderId="112" xfId="0" applyNumberFormat="1" applyFont="1" applyBorder="1" applyAlignment="1">
      <alignment horizontal="right" vertical="center" shrinkToFit="1"/>
    </xf>
    <xf numFmtId="0" fontId="5" fillId="0" borderId="37" xfId="0" applyFont="1" applyBorder="1" applyAlignment="1">
      <alignment horizontal="center" vertical="center" shrinkToFit="1"/>
    </xf>
    <xf numFmtId="0" fontId="7" fillId="0" borderId="34" xfId="0" applyFont="1" applyBorder="1" applyAlignment="1">
      <alignment horizontal="left" vertical="center"/>
    </xf>
    <xf numFmtId="0" fontId="8" fillId="0" borderId="7" xfId="0" applyFont="1" applyBorder="1" applyAlignment="1">
      <alignment horizontal="right" vertical="center"/>
    </xf>
    <xf numFmtId="0" fontId="8" fillId="0" borderId="8" xfId="0" applyFont="1" applyBorder="1" applyAlignment="1">
      <alignment horizontal="right" vertical="center"/>
    </xf>
    <xf numFmtId="0" fontId="8" fillId="0" borderId="9" xfId="0" applyFont="1" applyBorder="1" applyAlignment="1">
      <alignment horizontal="right" vertical="center"/>
    </xf>
    <xf numFmtId="49" fontId="5" fillId="2" borderId="37" xfId="0" applyNumberFormat="1" applyFont="1" applyFill="1" applyBorder="1" applyAlignment="1" applyProtection="1">
      <alignment horizontal="center" vertical="center"/>
      <protection locked="0"/>
    </xf>
    <xf numFmtId="0" fontId="5" fillId="2" borderId="0" xfId="0" applyFont="1" applyFill="1" applyAlignment="1" applyProtection="1">
      <alignment horizontal="center" vertical="center"/>
      <protection locked="0"/>
    </xf>
    <xf numFmtId="0" fontId="7" fillId="0" borderId="35" xfId="0" applyFont="1" applyBorder="1" applyAlignment="1">
      <alignment horizontal="center" vertical="center"/>
    </xf>
    <xf numFmtId="0" fontId="7" fillId="0" borderId="37" xfId="0" applyFont="1" applyBorder="1" applyAlignment="1">
      <alignment horizontal="center" vertical="center"/>
    </xf>
    <xf numFmtId="0" fontId="7" fillId="0" borderId="36" xfId="0" applyFont="1" applyBorder="1" applyAlignment="1">
      <alignment horizontal="center" vertical="center"/>
    </xf>
    <xf numFmtId="0" fontId="7" fillId="0" borderId="34" xfId="0" applyFont="1" applyBorder="1" applyAlignment="1">
      <alignment horizontal="center" vertical="center" textRotation="255" shrinkToFit="1"/>
    </xf>
    <xf numFmtId="0" fontId="5" fillId="2" borderId="41" xfId="0" applyFont="1" applyFill="1" applyBorder="1" applyAlignment="1" applyProtection="1">
      <alignment horizontal="center" vertical="center" shrinkToFit="1"/>
      <protection locked="0"/>
    </xf>
    <xf numFmtId="3" fontId="7" fillId="2" borderId="134" xfId="0" applyNumberFormat="1" applyFont="1" applyFill="1" applyBorder="1" applyAlignment="1" applyProtection="1">
      <alignment horizontal="right" vertical="center"/>
      <protection locked="0"/>
    </xf>
    <xf numFmtId="0" fontId="10" fillId="0" borderId="75" xfId="0" applyFont="1" applyBorder="1" applyAlignment="1">
      <alignment horizontal="right" vertical="center" wrapText="1"/>
    </xf>
    <xf numFmtId="0" fontId="10" fillId="0" borderId="28" xfId="0" applyFont="1" applyBorder="1" applyAlignment="1">
      <alignment horizontal="right" vertical="center" wrapText="1"/>
    </xf>
    <xf numFmtId="0" fontId="10" fillId="0" borderId="66" xfId="0" applyFont="1" applyBorder="1" applyAlignment="1">
      <alignment horizontal="right" vertical="center" wrapText="1"/>
    </xf>
    <xf numFmtId="176" fontId="7" fillId="0" borderId="35" xfId="0" applyNumberFormat="1" applyFont="1" applyBorder="1" applyAlignment="1">
      <alignment horizontal="right" vertical="center"/>
    </xf>
    <xf numFmtId="176" fontId="7" fillId="0" borderId="37" xfId="0" applyNumberFormat="1" applyFont="1" applyBorder="1" applyAlignment="1">
      <alignment horizontal="right" vertical="center"/>
    </xf>
    <xf numFmtId="176" fontId="7" fillId="0" borderId="36" xfId="0" applyNumberFormat="1" applyFont="1" applyBorder="1" applyAlignment="1">
      <alignment horizontal="right" vertical="center"/>
    </xf>
    <xf numFmtId="0" fontId="7" fillId="0" borderId="34" xfId="0" applyFont="1" applyBorder="1" applyAlignment="1">
      <alignment horizontal="center" vertical="center"/>
    </xf>
    <xf numFmtId="0" fontId="7" fillId="0" borderId="0" xfId="0" applyFont="1" applyAlignment="1">
      <alignment horizontal="right" vertical="top"/>
    </xf>
    <xf numFmtId="3" fontId="4" fillId="0" borderId="155" xfId="0" applyNumberFormat="1" applyFont="1" applyBorder="1" applyAlignment="1">
      <alignment horizontal="center" vertical="center"/>
    </xf>
    <xf numFmtId="3" fontId="4" fillId="0" borderId="152" xfId="0" applyNumberFormat="1" applyFont="1" applyBorder="1" applyAlignment="1">
      <alignment horizontal="center" vertical="center"/>
    </xf>
    <xf numFmtId="0" fontId="7" fillId="2" borderId="111" xfId="0" applyFont="1" applyFill="1" applyBorder="1" applyAlignment="1" applyProtection="1">
      <alignment horizontal="center" vertical="center"/>
      <protection locked="0"/>
    </xf>
    <xf numFmtId="3" fontId="7" fillId="2" borderId="134" xfId="0" applyNumberFormat="1" applyFont="1" applyFill="1" applyBorder="1" applyProtection="1">
      <alignment vertical="center"/>
      <protection locked="0"/>
    </xf>
    <xf numFmtId="176" fontId="5" fillId="0" borderId="111" xfId="0" applyNumberFormat="1" applyFont="1" applyBorder="1" applyAlignment="1">
      <alignment horizontal="right" vertical="center" indent="1"/>
    </xf>
    <xf numFmtId="0" fontId="7" fillId="0" borderId="37" xfId="0" applyFont="1" applyBorder="1" applyAlignment="1">
      <alignment horizontal="left" vertical="center" shrinkToFit="1"/>
    </xf>
    <xf numFmtId="0" fontId="7" fillId="0" borderId="36" xfId="0" applyFont="1" applyBorder="1" applyAlignment="1">
      <alignment horizontal="left" vertical="center" shrinkToFit="1"/>
    </xf>
    <xf numFmtId="0" fontId="5" fillId="0" borderId="0" xfId="0" applyFont="1" applyAlignment="1">
      <alignment horizontal="left" vertical="center"/>
    </xf>
    <xf numFmtId="0" fontId="7" fillId="0" borderId="55" xfId="0" applyFont="1" applyBorder="1" applyAlignment="1">
      <alignment horizontal="left" vertical="center"/>
    </xf>
    <xf numFmtId="0" fontId="7" fillId="0" borderId="56" xfId="0" applyFont="1" applyBorder="1" applyAlignment="1">
      <alignment horizontal="left" vertical="center"/>
    </xf>
    <xf numFmtId="0" fontId="7" fillId="0" borderId="111" xfId="0" applyFont="1" applyBorder="1" applyAlignment="1">
      <alignment horizontal="center" vertical="center"/>
    </xf>
    <xf numFmtId="0" fontId="5" fillId="2" borderId="46" xfId="0" applyFont="1" applyFill="1" applyBorder="1" applyAlignment="1" applyProtection="1">
      <alignment horizontal="center" vertical="center" shrinkToFit="1"/>
      <protection locked="0"/>
    </xf>
    <xf numFmtId="0" fontId="5" fillId="2" borderId="46" xfId="0" applyFont="1" applyFill="1" applyBorder="1" applyAlignment="1" applyProtection="1">
      <alignment horizontal="center" vertical="center"/>
      <protection locked="0"/>
    </xf>
    <xf numFmtId="0" fontId="5" fillId="2" borderId="38" xfId="0" applyFont="1" applyFill="1" applyBorder="1" applyAlignment="1" applyProtection="1">
      <alignment horizontal="center" vertical="center" shrinkToFit="1"/>
      <protection locked="0"/>
    </xf>
    <xf numFmtId="0" fontId="5" fillId="2" borderId="38" xfId="0" applyFont="1" applyFill="1" applyBorder="1" applyAlignment="1" applyProtection="1">
      <alignment horizontal="center" vertical="center"/>
      <protection locked="0"/>
    </xf>
    <xf numFmtId="0" fontId="3" fillId="0" borderId="94" xfId="0" applyFont="1" applyBorder="1" applyAlignment="1">
      <alignment horizontal="left"/>
    </xf>
    <xf numFmtId="0" fontId="7" fillId="0" borderId="71" xfId="0" applyFont="1" applyBorder="1" applyAlignment="1">
      <alignment horizontal="center" vertical="center" wrapText="1"/>
    </xf>
    <xf numFmtId="0" fontId="7" fillId="0" borderId="72" xfId="0" applyFont="1" applyBorder="1" applyAlignment="1">
      <alignment horizontal="center" vertical="center" wrapText="1"/>
    </xf>
    <xf numFmtId="0" fontId="7" fillId="0" borderId="0" xfId="0" applyFont="1" applyAlignment="1">
      <alignment horizontal="left" vertical="center" shrinkToFit="1"/>
    </xf>
    <xf numFmtId="176" fontId="5" fillId="0" borderId="35" xfId="0" applyNumberFormat="1" applyFont="1" applyBorder="1" applyAlignment="1">
      <alignment horizontal="right" vertical="center"/>
    </xf>
    <xf numFmtId="176" fontId="5" fillId="0" borderId="37" xfId="0" applyNumberFormat="1" applyFont="1" applyBorder="1" applyAlignment="1">
      <alignment horizontal="right" vertical="center"/>
    </xf>
    <xf numFmtId="176" fontId="5" fillId="0" borderId="36" xfId="0" applyNumberFormat="1" applyFont="1" applyBorder="1" applyAlignment="1">
      <alignment horizontal="right" vertical="center"/>
    </xf>
    <xf numFmtId="0" fontId="7" fillId="0" borderId="20" xfId="0" applyFont="1" applyBorder="1" applyAlignment="1">
      <alignment horizontal="left" vertical="center"/>
    </xf>
    <xf numFmtId="0" fontId="7" fillId="0" borderId="11" xfId="0" applyFont="1" applyBorder="1" applyAlignment="1">
      <alignment horizontal="left" vertical="center"/>
    </xf>
    <xf numFmtId="0" fontId="5" fillId="0" borderId="8" xfId="0" applyFont="1" applyBorder="1" applyAlignment="1">
      <alignment horizontal="distributed" vertical="center"/>
    </xf>
    <xf numFmtId="0" fontId="5" fillId="2" borderId="41" xfId="0" applyFont="1" applyFill="1" applyBorder="1" applyAlignment="1" applyProtection="1">
      <alignment horizontal="center" vertical="center"/>
      <protection locked="0"/>
    </xf>
    <xf numFmtId="0" fontId="7" fillId="3" borderId="74" xfId="0" applyFont="1" applyFill="1" applyBorder="1" applyAlignment="1">
      <alignment horizontal="center" vertical="center"/>
    </xf>
    <xf numFmtId="0" fontId="7" fillId="3" borderId="11" xfId="0" applyFont="1" applyFill="1" applyBorder="1" applyAlignment="1">
      <alignment horizontal="center" vertical="center"/>
    </xf>
    <xf numFmtId="3" fontId="7" fillId="2" borderId="135" xfId="0" applyNumberFormat="1" applyFont="1" applyFill="1" applyBorder="1" applyAlignment="1" applyProtection="1">
      <alignment horizontal="center" vertical="center" wrapText="1"/>
      <protection locked="0"/>
    </xf>
    <xf numFmtId="0" fontId="7" fillId="3" borderId="35" xfId="0" applyFont="1" applyFill="1" applyBorder="1" applyAlignment="1">
      <alignment horizontal="center" vertical="center"/>
    </xf>
    <xf numFmtId="0" fontId="7" fillId="3" borderId="37" xfId="0" applyFont="1" applyFill="1" applyBorder="1" applyAlignment="1">
      <alignment horizontal="center" vertical="center"/>
    </xf>
    <xf numFmtId="0" fontId="7" fillId="3" borderId="36" xfId="0" applyFont="1" applyFill="1" applyBorder="1" applyAlignment="1">
      <alignment horizontal="center" vertical="center"/>
    </xf>
    <xf numFmtId="0" fontId="10" fillId="0" borderId="7" xfId="0" applyFont="1" applyBorder="1" applyAlignment="1">
      <alignment horizontal="right" vertical="center" wrapText="1"/>
    </xf>
    <xf numFmtId="0" fontId="10" fillId="0" borderId="8" xfId="0" applyFont="1" applyBorder="1" applyAlignment="1">
      <alignment horizontal="right" vertical="center" wrapText="1"/>
    </xf>
    <xf numFmtId="0" fontId="10" fillId="0" borderId="9" xfId="0" applyFont="1" applyBorder="1" applyAlignment="1">
      <alignment horizontal="right" vertical="center" wrapText="1"/>
    </xf>
    <xf numFmtId="0" fontId="8" fillId="0" borderId="35" xfId="0" applyFont="1" applyBorder="1" applyAlignment="1">
      <alignment horizontal="right" vertical="center"/>
    </xf>
    <xf numFmtId="0" fontId="8" fillId="0" borderId="37" xfId="0" applyFont="1" applyBorder="1" applyAlignment="1">
      <alignment horizontal="right" vertical="center"/>
    </xf>
    <xf numFmtId="0" fontId="8" fillId="0" borderId="36" xfId="0" applyFont="1" applyBorder="1" applyAlignment="1">
      <alignment horizontal="right" vertical="center"/>
    </xf>
    <xf numFmtId="0" fontId="14" fillId="0" borderId="0" xfId="0" applyFont="1" applyAlignment="1">
      <alignment horizontal="center" vertical="center"/>
    </xf>
    <xf numFmtId="0" fontId="14" fillId="0" borderId="0" xfId="0" applyFont="1">
      <alignment vertical="center"/>
    </xf>
    <xf numFmtId="0" fontId="4" fillId="0" borderId="0" xfId="0" applyFont="1" applyAlignment="1">
      <alignment horizontal="center" vertical="center"/>
    </xf>
    <xf numFmtId="0" fontId="4" fillId="0" borderId="0" xfId="0" applyFont="1">
      <alignment vertical="center"/>
    </xf>
    <xf numFmtId="0" fontId="5" fillId="0" borderId="29" xfId="0" applyFont="1" applyBorder="1" applyAlignment="1">
      <alignment horizontal="center" vertical="center" wrapText="1"/>
    </xf>
    <xf numFmtId="0" fontId="5" fillId="0" borderId="12" xfId="0" applyFont="1" applyBorder="1">
      <alignment vertical="center"/>
    </xf>
    <xf numFmtId="0" fontId="5" fillId="0" borderId="21" xfId="0" applyFont="1" applyBorder="1">
      <alignment vertical="center"/>
    </xf>
    <xf numFmtId="0" fontId="5" fillId="0" borderId="19" xfId="0" applyFont="1" applyBorder="1" applyAlignment="1">
      <alignment horizontal="center" vertical="center" wrapText="1"/>
    </xf>
    <xf numFmtId="0" fontId="5" fillId="0" borderId="14" xfId="0" applyFont="1" applyBorder="1">
      <alignment vertical="center"/>
    </xf>
    <xf numFmtId="0" fontId="5" fillId="0" borderId="10" xfId="0" applyFont="1" applyBorder="1">
      <alignment vertical="center"/>
    </xf>
    <xf numFmtId="0" fontId="5" fillId="2" borderId="16" xfId="0" applyFont="1" applyFill="1" applyBorder="1" applyAlignment="1" applyProtection="1">
      <alignment horizontal="center" vertical="center" shrinkToFit="1"/>
      <protection locked="0"/>
    </xf>
    <xf numFmtId="0" fontId="5" fillId="2" borderId="12" xfId="0" applyFont="1" applyFill="1" applyBorder="1" applyAlignment="1" applyProtection="1">
      <alignment horizontal="center" vertical="center" shrinkToFit="1"/>
      <protection locked="0"/>
    </xf>
    <xf numFmtId="0" fontId="5" fillId="0" borderId="14" xfId="0" applyFont="1" applyBorder="1" applyAlignment="1">
      <alignment horizontal="center" vertical="center" wrapText="1"/>
    </xf>
    <xf numFmtId="0" fontId="5" fillId="0" borderId="0" xfId="0" applyFont="1" applyAlignment="1">
      <alignment horizontal="center" vertical="center" shrinkToFit="1"/>
    </xf>
    <xf numFmtId="0" fontId="5" fillId="0" borderId="0" xfId="0" applyFont="1" applyAlignment="1">
      <alignment horizontal="right" vertical="center" shrinkToFit="1"/>
    </xf>
    <xf numFmtId="0" fontId="5" fillId="0" borderId="0" xfId="0" applyFont="1" applyAlignment="1">
      <alignment horizontal="center" vertical="center"/>
    </xf>
    <xf numFmtId="0" fontId="5" fillId="0" borderId="0" xfId="0" applyFont="1">
      <alignment vertical="center"/>
    </xf>
    <xf numFmtId="0" fontId="5" fillId="0" borderId="0" xfId="0" applyFont="1" applyAlignment="1">
      <alignment vertical="center" shrinkToFit="1"/>
    </xf>
    <xf numFmtId="49" fontId="5" fillId="2" borderId="0" xfId="0" applyNumberFormat="1" applyFont="1" applyFill="1" applyAlignment="1" applyProtection="1">
      <alignment horizontal="left" vertical="center" wrapText="1" shrinkToFit="1"/>
      <protection locked="0"/>
    </xf>
    <xf numFmtId="0" fontId="5" fillId="0" borderId="8" xfId="0" applyFont="1" applyBorder="1" applyAlignment="1">
      <alignment horizontal="center" vertical="center"/>
    </xf>
    <xf numFmtId="3" fontId="7" fillId="2" borderId="135" xfId="0" applyNumberFormat="1" applyFont="1" applyFill="1" applyBorder="1" applyAlignment="1" applyProtection="1">
      <alignment horizontal="right" vertical="center" wrapText="1"/>
      <protection locked="0"/>
    </xf>
    <xf numFmtId="0" fontId="5" fillId="0" borderId="80" xfId="0" applyFont="1" applyBorder="1" applyAlignment="1">
      <alignment horizontal="center" vertical="center" shrinkToFit="1"/>
    </xf>
    <xf numFmtId="0" fontId="5" fillId="0" borderId="48" xfId="0" applyFont="1" applyBorder="1" applyAlignment="1">
      <alignment horizontal="center" vertical="center" shrinkToFit="1"/>
    </xf>
    <xf numFmtId="49" fontId="5" fillId="2" borderId="85" xfId="0" applyNumberFormat="1" applyFont="1" applyFill="1" applyBorder="1" applyAlignment="1" applyProtection="1">
      <alignment horizontal="left" vertical="center" shrinkToFit="1"/>
      <protection locked="0"/>
    </xf>
    <xf numFmtId="0" fontId="0" fillId="2" borderId="86" xfId="0" applyFill="1" applyBorder="1" applyAlignment="1" applyProtection="1">
      <alignment horizontal="left" vertical="center" shrinkToFit="1"/>
      <protection locked="0"/>
    </xf>
    <xf numFmtId="0" fontId="0" fillId="2" borderId="162" xfId="0" applyFill="1" applyBorder="1" applyAlignment="1" applyProtection="1">
      <alignment horizontal="left" vertical="center" shrinkToFit="1"/>
      <protection locked="0"/>
    </xf>
    <xf numFmtId="0" fontId="0" fillId="2" borderId="146" xfId="0" applyFill="1" applyBorder="1" applyAlignment="1" applyProtection="1">
      <alignment horizontal="left" vertical="center" shrinkToFit="1"/>
      <protection locked="0"/>
    </xf>
    <xf numFmtId="0" fontId="0" fillId="2" borderId="147" xfId="0" applyFill="1" applyBorder="1" applyAlignment="1" applyProtection="1">
      <alignment horizontal="left" vertical="center" shrinkToFit="1"/>
      <protection locked="0"/>
    </xf>
    <xf numFmtId="0" fontId="0" fillId="2" borderId="163" xfId="0" applyFill="1" applyBorder="1" applyAlignment="1" applyProtection="1">
      <alignment horizontal="left" vertical="center" shrinkToFit="1"/>
      <protection locked="0"/>
    </xf>
    <xf numFmtId="49" fontId="5" fillId="2" borderId="86" xfId="0" applyNumberFormat="1" applyFont="1" applyFill="1" applyBorder="1" applyAlignment="1" applyProtection="1">
      <alignment horizontal="center" vertical="center" shrinkToFit="1"/>
      <protection locked="0"/>
    </xf>
    <xf numFmtId="0" fontId="0" fillId="2" borderId="86" xfId="0" applyFill="1" applyBorder="1" applyAlignment="1" applyProtection="1">
      <alignment horizontal="center" vertical="center"/>
      <protection locked="0"/>
    </xf>
    <xf numFmtId="0" fontId="0" fillId="2" borderId="160" xfId="0" applyFill="1" applyBorder="1" applyAlignment="1" applyProtection="1">
      <alignment horizontal="center" vertical="center"/>
      <protection locked="0"/>
    </xf>
    <xf numFmtId="0" fontId="0" fillId="2" borderId="147" xfId="0" applyFill="1" applyBorder="1" applyAlignment="1" applyProtection="1">
      <alignment horizontal="center" vertical="center"/>
      <protection locked="0"/>
    </xf>
    <xf numFmtId="0" fontId="0" fillId="2" borderId="161" xfId="0" applyFill="1" applyBorder="1" applyAlignment="1" applyProtection="1">
      <alignment horizontal="center" vertical="center"/>
      <protection locked="0"/>
    </xf>
    <xf numFmtId="0" fontId="5" fillId="0" borderId="39" xfId="0" applyFont="1" applyBorder="1" applyAlignment="1">
      <alignment horizontal="left" vertical="center"/>
    </xf>
    <xf numFmtId="0" fontId="5" fillId="2" borderId="57" xfId="0" applyFont="1" applyFill="1" applyBorder="1" applyAlignment="1" applyProtection="1">
      <alignment horizontal="center" vertical="center"/>
      <protection locked="0"/>
    </xf>
    <xf numFmtId="0" fontId="5" fillId="2" borderId="40" xfId="0" applyFont="1" applyFill="1" applyBorder="1" applyAlignment="1" applyProtection="1">
      <alignment horizontal="center" vertical="center"/>
      <protection locked="0"/>
    </xf>
    <xf numFmtId="0" fontId="5" fillId="0" borderId="39" xfId="0" applyFont="1" applyBorder="1" applyAlignment="1" applyProtection="1">
      <alignment horizontal="center" vertical="center"/>
      <protection locked="0"/>
    </xf>
    <xf numFmtId="0" fontId="7" fillId="0" borderId="42" xfId="0" applyFont="1" applyBorder="1" applyAlignment="1">
      <alignment horizontal="center" vertical="center" textRotation="255" shrinkToFit="1"/>
    </xf>
    <xf numFmtId="0" fontId="7" fillId="0" borderId="45" xfId="0" applyFont="1" applyBorder="1" applyAlignment="1">
      <alignment horizontal="center" vertical="center" textRotation="255" shrinkToFit="1"/>
    </xf>
    <xf numFmtId="0" fontId="11" fillId="2" borderId="104" xfId="0" applyFont="1" applyFill="1" applyBorder="1" applyAlignment="1" applyProtection="1">
      <alignment horizontal="right" vertical="center"/>
      <protection locked="0"/>
    </xf>
    <xf numFmtId="0" fontId="11" fillId="2" borderId="105" xfId="0" applyFont="1" applyFill="1" applyBorder="1" applyAlignment="1" applyProtection="1">
      <alignment horizontal="right" vertical="center"/>
      <protection locked="0"/>
    </xf>
    <xf numFmtId="0" fontId="26" fillId="0" borderId="0" xfId="0" applyFont="1" applyAlignment="1">
      <alignment horizontal="left" vertical="center" shrinkToFit="1"/>
    </xf>
    <xf numFmtId="0" fontId="11" fillId="2" borderId="102" xfId="0" applyFont="1" applyFill="1" applyBorder="1" applyAlignment="1" applyProtection="1">
      <alignment horizontal="right" vertical="center"/>
      <protection locked="0"/>
    </xf>
    <xf numFmtId="0" fontId="11" fillId="2" borderId="100" xfId="0" applyFont="1" applyFill="1" applyBorder="1" applyAlignment="1" applyProtection="1">
      <alignment horizontal="right" vertical="center"/>
      <protection locked="0"/>
    </xf>
    <xf numFmtId="0" fontId="5" fillId="0" borderId="109" xfId="0" applyFont="1" applyBorder="1" applyAlignment="1">
      <alignment horizontal="left" vertical="center" shrinkToFit="1"/>
    </xf>
    <xf numFmtId="0" fontId="5" fillId="0" borderId="100" xfId="0" applyFont="1" applyBorder="1" applyAlignment="1">
      <alignment horizontal="left" vertical="center" shrinkToFit="1"/>
    </xf>
    <xf numFmtId="0" fontId="5" fillId="0" borderId="101" xfId="0" applyFont="1" applyBorder="1" applyAlignment="1">
      <alignment horizontal="left" vertical="center" shrinkToFit="1"/>
    </xf>
    <xf numFmtId="0" fontId="5" fillId="0" borderId="103" xfId="0" applyFont="1" applyBorder="1" applyAlignment="1">
      <alignment horizontal="left" vertical="center" shrinkToFit="1"/>
    </xf>
    <xf numFmtId="0" fontId="5" fillId="0" borderId="49" xfId="0" applyFont="1" applyBorder="1" applyAlignment="1">
      <alignment horizontal="center" vertical="center"/>
    </xf>
    <xf numFmtId="0" fontId="5" fillId="0" borderId="50" xfId="0" applyFont="1" applyBorder="1" applyAlignment="1">
      <alignment horizontal="center" vertical="center"/>
    </xf>
    <xf numFmtId="0" fontId="5" fillId="0" borderId="51" xfId="0" applyFont="1" applyBorder="1" applyAlignment="1">
      <alignment horizontal="center" vertical="center"/>
    </xf>
    <xf numFmtId="0" fontId="7" fillId="0" borderId="30" xfId="0" applyFont="1" applyBorder="1" applyAlignment="1">
      <alignment horizontal="center" vertical="center"/>
    </xf>
    <xf numFmtId="0" fontId="7" fillId="0" borderId="31" xfId="0" applyFont="1" applyBorder="1" applyAlignment="1">
      <alignment horizontal="center" vertical="center"/>
    </xf>
    <xf numFmtId="0" fontId="5" fillId="2" borderId="31" xfId="0" applyFont="1" applyFill="1" applyBorder="1" applyAlignment="1" applyProtection="1">
      <alignment horizontal="center" vertical="center"/>
      <protection locked="0"/>
    </xf>
    <xf numFmtId="0" fontId="5" fillId="2" borderId="32" xfId="0" applyFont="1" applyFill="1" applyBorder="1" applyAlignment="1" applyProtection="1">
      <alignment horizontal="center" vertical="center"/>
      <protection locked="0"/>
    </xf>
    <xf numFmtId="0" fontId="5" fillId="0" borderId="110" xfId="0" applyFont="1" applyBorder="1" applyAlignment="1">
      <alignment horizontal="left" vertical="center" shrinkToFit="1"/>
    </xf>
    <xf numFmtId="0" fontId="5" fillId="0" borderId="105" xfId="0" applyFont="1" applyBorder="1" applyAlignment="1">
      <alignment horizontal="left" vertical="center" shrinkToFit="1"/>
    </xf>
    <xf numFmtId="0" fontId="5" fillId="0" borderId="106" xfId="0" applyFont="1" applyBorder="1" applyAlignment="1">
      <alignment horizontal="left" vertical="center" shrinkToFit="1"/>
    </xf>
    <xf numFmtId="0" fontId="11" fillId="2" borderId="107" xfId="0" applyFont="1" applyFill="1" applyBorder="1" applyAlignment="1" applyProtection="1">
      <alignment horizontal="right" vertical="center"/>
      <protection locked="0"/>
    </xf>
    <xf numFmtId="0" fontId="5" fillId="0" borderId="108" xfId="0" applyFont="1" applyBorder="1" applyAlignment="1">
      <alignment horizontal="left" vertical="center" shrinkToFit="1"/>
    </xf>
    <xf numFmtId="0" fontId="11" fillId="2" borderId="99" xfId="0" applyFont="1" applyFill="1" applyBorder="1" applyAlignment="1" applyProtection="1">
      <alignment horizontal="right" vertical="center"/>
      <protection locked="0"/>
    </xf>
    <xf numFmtId="0" fontId="5" fillId="2" borderId="88" xfId="0" applyFont="1" applyFill="1" applyBorder="1" applyAlignment="1" applyProtection="1">
      <alignment horizontal="center" vertical="center"/>
      <protection locked="0"/>
    </xf>
    <xf numFmtId="0" fontId="5" fillId="2" borderId="89" xfId="0" applyFont="1" applyFill="1" applyBorder="1" applyAlignment="1" applyProtection="1">
      <alignment horizontal="center" vertical="center"/>
      <protection locked="0"/>
    </xf>
    <xf numFmtId="0" fontId="5" fillId="2" borderId="90" xfId="0" applyFont="1" applyFill="1" applyBorder="1" applyAlignment="1" applyProtection="1">
      <alignment horizontal="center" vertical="center"/>
      <protection locked="0"/>
    </xf>
    <xf numFmtId="0" fontId="5" fillId="0" borderId="97" xfId="0" applyFont="1" applyBorder="1" applyAlignment="1">
      <alignment horizontal="left" vertical="center"/>
    </xf>
    <xf numFmtId="0" fontId="5" fillId="0" borderId="96" xfId="0" applyFont="1" applyBorder="1" applyAlignment="1">
      <alignment horizontal="left" vertical="center"/>
    </xf>
    <xf numFmtId="0" fontId="7" fillId="0" borderId="64" xfId="0" applyFont="1" applyBorder="1" applyAlignment="1">
      <alignment horizontal="center" vertical="center"/>
    </xf>
    <xf numFmtId="0" fontId="7" fillId="0" borderId="57" xfId="0" applyFont="1" applyBorder="1" applyAlignment="1">
      <alignment horizontal="center" vertical="center"/>
    </xf>
    <xf numFmtId="0" fontId="7" fillId="0" borderId="95" xfId="0" applyFont="1" applyBorder="1" applyAlignment="1">
      <alignment horizontal="center" vertical="center"/>
    </xf>
    <xf numFmtId="0" fontId="5" fillId="0" borderId="0" xfId="0" applyFont="1" applyAlignment="1">
      <alignment horizontal="left" vertical="center" shrinkToFit="1"/>
    </xf>
    <xf numFmtId="0" fontId="5" fillId="0" borderId="40" xfId="0" applyFont="1" applyBorder="1" applyAlignment="1">
      <alignment horizontal="center" vertical="center"/>
    </xf>
    <xf numFmtId="0" fontId="5" fillId="0" borderId="41" xfId="0" applyFont="1" applyBorder="1" applyAlignment="1">
      <alignment horizontal="center" vertical="center"/>
    </xf>
    <xf numFmtId="0" fontId="5" fillId="0" borderId="81" xfId="0" applyFont="1" applyBorder="1" applyAlignment="1">
      <alignment horizontal="center" vertical="center"/>
    </xf>
    <xf numFmtId="0" fontId="5" fillId="0" borderId="57" xfId="0" applyFont="1" applyBorder="1" applyAlignment="1">
      <alignment horizontal="center" vertical="center"/>
    </xf>
    <xf numFmtId="0" fontId="5" fillId="2" borderId="58" xfId="0" applyFont="1" applyFill="1" applyBorder="1" applyAlignment="1" applyProtection="1">
      <alignment horizontal="center" vertical="center"/>
      <protection locked="0"/>
    </xf>
    <xf numFmtId="0" fontId="5" fillId="0" borderId="38" xfId="0" applyFont="1" applyBorder="1" applyAlignment="1">
      <alignment horizontal="center" vertical="center" shrinkToFit="1"/>
    </xf>
    <xf numFmtId="0" fontId="5" fillId="0" borderId="83" xfId="0" applyFont="1" applyBorder="1" applyAlignment="1">
      <alignment horizontal="center" vertical="center" shrinkToFit="1"/>
    </xf>
    <xf numFmtId="0" fontId="9" fillId="3" borderId="3" xfId="0" applyFont="1" applyFill="1" applyBorder="1" applyAlignment="1">
      <alignment horizontal="center" vertical="center"/>
    </xf>
    <xf numFmtId="0" fontId="9" fillId="3" borderId="2" xfId="0" applyFont="1" applyFill="1" applyBorder="1" applyAlignment="1">
      <alignment horizontal="center" vertical="center" wrapText="1"/>
    </xf>
    <xf numFmtId="0" fontId="9" fillId="3" borderId="3" xfId="0" applyFont="1" applyFill="1" applyBorder="1" applyAlignment="1">
      <alignment horizontal="center" vertical="center" wrapText="1"/>
    </xf>
    <xf numFmtId="0" fontId="9" fillId="3" borderId="149" xfId="0" applyFont="1" applyFill="1" applyBorder="1" applyAlignment="1">
      <alignment horizontal="center" vertical="center" wrapText="1"/>
    </xf>
    <xf numFmtId="0" fontId="9" fillId="3" borderId="37" xfId="0" applyFont="1" applyFill="1" applyBorder="1" applyAlignment="1">
      <alignment horizontal="center" vertical="center"/>
    </xf>
    <xf numFmtId="0" fontId="9" fillId="3" borderId="125" xfId="0" applyFont="1" applyFill="1" applyBorder="1" applyAlignment="1">
      <alignment horizontal="center" vertical="center"/>
    </xf>
    <xf numFmtId="0" fontId="7" fillId="0" borderId="34" xfId="0" applyFont="1" applyBorder="1" applyAlignment="1">
      <alignment horizontal="center" vertical="center" textRotation="255" wrapText="1"/>
    </xf>
    <xf numFmtId="0" fontId="7" fillId="0" borderId="34" xfId="0" applyFont="1" applyBorder="1" applyAlignment="1">
      <alignment horizontal="center" vertical="center" wrapText="1" shrinkToFit="1"/>
    </xf>
    <xf numFmtId="0" fontId="13" fillId="0" borderId="3" xfId="0" applyFont="1" applyBorder="1" applyAlignment="1">
      <alignment horizontal="left" vertical="top" wrapText="1"/>
    </xf>
    <xf numFmtId="0" fontId="13" fillId="0" borderId="3" xfId="0" applyFont="1" applyBorder="1" applyAlignment="1">
      <alignment horizontal="left" vertical="top"/>
    </xf>
    <xf numFmtId="0" fontId="7" fillId="0" borderId="34" xfId="0" applyFont="1" applyBorder="1" applyAlignment="1">
      <alignment horizontal="center" vertical="center" wrapText="1"/>
    </xf>
    <xf numFmtId="0" fontId="7" fillId="0" borderId="0" xfId="0" applyFont="1" applyAlignment="1">
      <alignment horizontal="center" vertical="center" wrapText="1"/>
    </xf>
    <xf numFmtId="0" fontId="7" fillId="0" borderId="6" xfId="0" applyFont="1" applyBorder="1" applyAlignment="1">
      <alignment horizontal="center" vertical="center" wrapText="1"/>
    </xf>
    <xf numFmtId="0" fontId="7" fillId="0" borderId="8" xfId="0" applyFont="1" applyBorder="1" applyAlignment="1">
      <alignment horizontal="center" vertical="center" wrapText="1"/>
    </xf>
    <xf numFmtId="0" fontId="7" fillId="0" borderId="9" xfId="0" applyFont="1" applyBorder="1" applyAlignment="1">
      <alignment horizontal="center" vertical="center" wrapText="1"/>
    </xf>
    <xf numFmtId="0" fontId="3" fillId="2" borderId="64" xfId="0" applyFont="1" applyFill="1" applyBorder="1" applyAlignment="1" applyProtection="1">
      <alignment horizontal="center" vertical="center"/>
      <protection locked="0"/>
    </xf>
    <xf numFmtId="0" fontId="3" fillId="2" borderId="58" xfId="0" applyFont="1" applyFill="1" applyBorder="1" applyAlignment="1" applyProtection="1">
      <alignment horizontal="center" vertical="center"/>
      <protection locked="0"/>
    </xf>
    <xf numFmtId="0" fontId="3" fillId="2" borderId="57" xfId="0" applyFont="1" applyFill="1" applyBorder="1" applyAlignment="1" applyProtection="1">
      <alignment horizontal="center" vertical="center"/>
      <protection locked="0"/>
    </xf>
    <xf numFmtId="0" fontId="3" fillId="2" borderId="68" xfId="0" applyFont="1" applyFill="1" applyBorder="1" applyAlignment="1" applyProtection="1">
      <alignment horizontal="center" vertical="center"/>
      <protection locked="0"/>
    </xf>
    <xf numFmtId="0" fontId="3" fillId="2" borderId="39" xfId="0" applyFont="1" applyFill="1" applyBorder="1" applyAlignment="1" applyProtection="1">
      <alignment horizontal="center" vertical="center"/>
      <protection locked="0"/>
    </xf>
    <xf numFmtId="0" fontId="3" fillId="2" borderId="44" xfId="0" applyFont="1" applyFill="1" applyBorder="1" applyAlignment="1" applyProtection="1">
      <alignment horizontal="center" vertical="center"/>
      <protection locked="0"/>
    </xf>
    <xf numFmtId="0" fontId="7" fillId="0" borderId="8" xfId="0" applyFont="1" applyBorder="1" applyAlignment="1">
      <alignment horizontal="right" vertical="center"/>
    </xf>
    <xf numFmtId="0" fontId="7" fillId="0" borderId="9" xfId="0" applyFont="1" applyBorder="1" applyAlignment="1">
      <alignment horizontal="right" vertical="center"/>
    </xf>
    <xf numFmtId="0" fontId="5" fillId="0" borderId="47" xfId="0" applyFont="1" applyBorder="1" applyAlignment="1">
      <alignment horizontal="left" vertical="center"/>
    </xf>
    <xf numFmtId="0" fontId="5" fillId="0" borderId="46" xfId="0" applyFont="1" applyBorder="1" applyAlignment="1">
      <alignment horizontal="center" vertical="center" shrinkToFit="1"/>
    </xf>
    <xf numFmtId="0" fontId="5" fillId="0" borderId="84" xfId="0" applyFont="1" applyBorder="1" applyAlignment="1">
      <alignment horizontal="center" vertical="center" shrinkToFit="1"/>
    </xf>
    <xf numFmtId="49" fontId="5" fillId="2" borderId="52" xfId="0" applyNumberFormat="1" applyFont="1" applyFill="1" applyBorder="1" applyAlignment="1" applyProtection="1">
      <alignment horizontal="center" vertical="center"/>
      <protection locked="0"/>
    </xf>
    <xf numFmtId="49" fontId="5" fillId="2" borderId="53" xfId="0" applyNumberFormat="1" applyFont="1" applyFill="1" applyBorder="1" applyAlignment="1" applyProtection="1">
      <alignment horizontal="center" vertical="center"/>
      <protection locked="0"/>
    </xf>
    <xf numFmtId="49" fontId="5" fillId="2" borderId="67" xfId="0" applyNumberFormat="1" applyFont="1" applyFill="1" applyBorder="1" applyAlignment="1" applyProtection="1">
      <alignment horizontal="center" vertical="center"/>
      <protection locked="0"/>
    </xf>
    <xf numFmtId="49" fontId="5" fillId="2" borderId="54" xfId="0" applyNumberFormat="1" applyFont="1" applyFill="1" applyBorder="1" applyAlignment="1" applyProtection="1">
      <alignment horizontal="center" vertical="center"/>
      <protection locked="0"/>
    </xf>
    <xf numFmtId="0" fontId="5" fillId="0" borderId="47" xfId="0" applyFont="1" applyBorder="1" applyAlignment="1">
      <alignment horizontal="center" vertical="center"/>
    </xf>
    <xf numFmtId="49" fontId="5" fillId="2" borderId="63" xfId="0" applyNumberFormat="1" applyFont="1" applyFill="1" applyBorder="1" applyAlignment="1" applyProtection="1">
      <alignment horizontal="center" vertical="center" shrinkToFit="1"/>
      <protection locked="0"/>
    </xf>
    <xf numFmtId="0" fontId="8" fillId="0" borderId="3" xfId="0" applyFont="1" applyBorder="1" applyAlignment="1">
      <alignment horizontal="left" vertical="top"/>
    </xf>
    <xf numFmtId="0" fontId="9" fillId="3" borderId="35" xfId="0" applyFont="1" applyFill="1" applyBorder="1" applyAlignment="1">
      <alignment horizontal="center" vertical="center"/>
    </xf>
    <xf numFmtId="0" fontId="9" fillId="3" borderId="36" xfId="0" applyFont="1" applyFill="1" applyBorder="1" applyAlignment="1">
      <alignment horizontal="center" vertical="center"/>
    </xf>
    <xf numFmtId="0" fontId="5" fillId="0" borderId="91" xfId="0" applyFont="1" applyBorder="1" applyAlignment="1">
      <alignment horizontal="center" vertical="center"/>
    </xf>
    <xf numFmtId="0" fontId="5" fillId="0" borderId="92" xfId="0" applyFont="1" applyBorder="1" applyAlignment="1">
      <alignment horizontal="center" vertical="center"/>
    </xf>
    <xf numFmtId="0" fontId="5" fillId="0" borderId="93" xfId="0" applyFont="1" applyBorder="1" applyAlignment="1">
      <alignment horizontal="center" vertical="center"/>
    </xf>
    <xf numFmtId="49" fontId="5" fillId="2" borderId="115" xfId="0" applyNumberFormat="1" applyFont="1" applyFill="1" applyBorder="1" applyAlignment="1" applyProtection="1">
      <alignment horizontal="center" vertical="center" shrinkToFit="1"/>
      <protection locked="0"/>
    </xf>
    <xf numFmtId="49" fontId="5" fillId="2" borderId="116" xfId="0" applyNumberFormat="1" applyFont="1" applyFill="1" applyBorder="1" applyAlignment="1" applyProtection="1">
      <alignment horizontal="center" vertical="center" shrinkToFit="1"/>
      <protection locked="0"/>
    </xf>
    <xf numFmtId="49" fontId="5" fillId="2" borderId="117" xfId="0" applyNumberFormat="1" applyFont="1" applyFill="1" applyBorder="1" applyAlignment="1" applyProtection="1">
      <alignment horizontal="center" vertical="center" shrinkToFit="1"/>
      <protection locked="0"/>
    </xf>
    <xf numFmtId="49" fontId="5" fillId="2" borderId="118" xfId="0" applyNumberFormat="1" applyFont="1" applyFill="1" applyBorder="1" applyAlignment="1" applyProtection="1">
      <alignment horizontal="center" vertical="center" shrinkToFit="1"/>
      <protection locked="0"/>
    </xf>
    <xf numFmtId="0" fontId="7" fillId="0" borderId="1" xfId="0" applyFont="1" applyBorder="1" applyAlignment="1">
      <alignment horizontal="center" vertical="center" wrapText="1"/>
    </xf>
    <xf numFmtId="0" fontId="7" fillId="0" borderId="3" xfId="0" applyFont="1" applyBorder="1" applyAlignment="1">
      <alignment horizontal="right" vertical="center" shrinkToFit="1"/>
    </xf>
    <xf numFmtId="0" fontId="7" fillId="0" borderId="5" xfId="0" applyFont="1" applyBorder="1" applyAlignment="1">
      <alignment horizontal="right" vertical="center" shrinkToFit="1"/>
    </xf>
    <xf numFmtId="0" fontId="0" fillId="2" borderId="87" xfId="0" applyFill="1" applyBorder="1" applyAlignment="1" applyProtection="1">
      <alignment horizontal="left" vertical="center" shrinkToFit="1"/>
      <protection locked="0"/>
    </xf>
    <xf numFmtId="0" fontId="0" fillId="2" borderId="47" xfId="0" applyFill="1" applyBorder="1" applyAlignment="1" applyProtection="1">
      <alignment horizontal="left" vertical="center" shrinkToFit="1"/>
      <protection locked="0"/>
    </xf>
    <xf numFmtId="0" fontId="0" fillId="2" borderId="165" xfId="0" applyFill="1" applyBorder="1" applyAlignment="1" applyProtection="1">
      <alignment horizontal="left" vertical="center" shrinkToFit="1"/>
      <protection locked="0"/>
    </xf>
    <xf numFmtId="0" fontId="0" fillId="2" borderId="47" xfId="0" applyFill="1" applyBorder="1" applyAlignment="1" applyProtection="1">
      <alignment horizontal="center" vertical="center"/>
      <protection locked="0"/>
    </xf>
    <xf numFmtId="0" fontId="0" fillId="2" borderId="48" xfId="0" applyFill="1" applyBorder="1" applyAlignment="1" applyProtection="1">
      <alignment horizontal="center" vertical="center"/>
      <protection locked="0"/>
    </xf>
    <xf numFmtId="0" fontId="24" fillId="0" borderId="145" xfId="0" applyFont="1" applyBorder="1" applyAlignment="1">
      <alignment horizontal="center" vertical="center"/>
    </xf>
    <xf numFmtId="0" fontId="18" fillId="0" borderId="57" xfId="0" applyFont="1" applyBorder="1" applyAlignment="1">
      <alignment horizontal="center" vertical="center"/>
    </xf>
    <xf numFmtId="0" fontId="18" fillId="0" borderId="164" xfId="0" applyFont="1" applyBorder="1" applyAlignment="1">
      <alignment horizontal="center" vertical="center"/>
    </xf>
    <xf numFmtId="0" fontId="5" fillId="0" borderId="62" xfId="0" applyFont="1" applyBorder="1" applyAlignment="1">
      <alignment horizontal="center" vertical="center"/>
    </xf>
    <xf numFmtId="0" fontId="9" fillId="3" borderId="126" xfId="0" applyFont="1" applyFill="1" applyBorder="1" applyAlignment="1">
      <alignment horizontal="center" vertical="center"/>
    </xf>
    <xf numFmtId="0" fontId="9" fillId="3" borderId="37" xfId="0" applyFont="1" applyFill="1" applyBorder="1" applyAlignment="1">
      <alignment horizontal="center" vertical="center" shrinkToFit="1"/>
    </xf>
    <xf numFmtId="0" fontId="9" fillId="3" borderId="36" xfId="0" applyFont="1" applyFill="1" applyBorder="1" applyAlignment="1">
      <alignment horizontal="center" vertical="center" shrinkToFit="1"/>
    </xf>
    <xf numFmtId="0" fontId="9" fillId="3" borderId="124" xfId="0" applyFont="1" applyFill="1" applyBorder="1" applyAlignment="1">
      <alignment horizontal="center" vertical="center"/>
    </xf>
    <xf numFmtId="0" fontId="13" fillId="3" borderId="150" xfId="0" applyFont="1" applyFill="1" applyBorder="1" applyAlignment="1">
      <alignment horizontal="center"/>
    </xf>
    <xf numFmtId="0" fontId="13" fillId="3" borderId="3" xfId="0" applyFont="1" applyFill="1" applyBorder="1" applyAlignment="1">
      <alignment horizontal="center"/>
    </xf>
    <xf numFmtId="0" fontId="13" fillId="3" borderId="5" xfId="0" applyFont="1" applyFill="1" applyBorder="1" applyAlignment="1">
      <alignment horizontal="center"/>
    </xf>
    <xf numFmtId="0" fontId="9" fillId="3" borderId="128" xfId="0" applyFont="1" applyFill="1" applyBorder="1" applyAlignment="1">
      <alignment horizontal="center"/>
    </xf>
    <xf numFmtId="0" fontId="9" fillId="3" borderId="131" xfId="0" applyFont="1" applyFill="1" applyBorder="1" applyAlignment="1">
      <alignment horizontal="center"/>
    </xf>
    <xf numFmtId="0" fontId="13" fillId="3" borderId="125" xfId="0" applyFont="1" applyFill="1" applyBorder="1" applyAlignment="1">
      <alignment horizontal="center"/>
    </xf>
    <xf numFmtId="0" fontId="13" fillId="3" borderId="126" xfId="0" applyFont="1" applyFill="1" applyBorder="1" applyAlignment="1">
      <alignment horizontal="center"/>
    </xf>
    <xf numFmtId="0" fontId="9" fillId="3" borderId="133" xfId="0" applyFont="1" applyFill="1" applyBorder="1" applyAlignment="1">
      <alignment horizontal="center" vertical="center" shrinkToFit="1"/>
    </xf>
    <xf numFmtId="176" fontId="5" fillId="0" borderId="35" xfId="0" applyNumberFormat="1" applyFont="1" applyBorder="1" applyAlignment="1">
      <alignment horizontal="right" vertical="center" indent="1"/>
    </xf>
    <xf numFmtId="176" fontId="5" fillId="0" borderId="37" xfId="0" applyNumberFormat="1" applyFont="1" applyBorder="1" applyAlignment="1">
      <alignment horizontal="right" vertical="center" indent="1"/>
    </xf>
    <xf numFmtId="176" fontId="5" fillId="0" borderId="36" xfId="0" applyNumberFormat="1" applyFont="1" applyBorder="1" applyAlignment="1">
      <alignment horizontal="right" vertical="center" indent="1"/>
    </xf>
    <xf numFmtId="0" fontId="27" fillId="0" borderId="151" xfId="0" applyFont="1" applyBorder="1" applyAlignment="1">
      <alignment horizontal="center" vertical="center"/>
    </xf>
    <xf numFmtId="0" fontId="27" fillId="0" borderId="152" xfId="0" applyFont="1" applyBorder="1" applyAlignment="1">
      <alignment horizontal="center" vertical="center"/>
    </xf>
    <xf numFmtId="0" fontId="27" fillId="0" borderId="154" xfId="0" applyFont="1" applyBorder="1" applyAlignment="1">
      <alignment horizontal="center" vertical="center"/>
    </xf>
    <xf numFmtId="0" fontId="5" fillId="0" borderId="37" xfId="0" applyFont="1" applyBorder="1" applyAlignment="1">
      <alignment horizontal="left" vertical="center"/>
    </xf>
    <xf numFmtId="0" fontId="7" fillId="0" borderId="20" xfId="0" applyFont="1" applyBorder="1" applyAlignment="1">
      <alignment horizontal="left" vertical="center" shrinkToFit="1"/>
    </xf>
    <xf numFmtId="0" fontId="7" fillId="0" borderId="11" xfId="0" applyFont="1" applyBorder="1" applyAlignment="1">
      <alignment horizontal="left" vertical="center" shrinkToFit="1"/>
    </xf>
    <xf numFmtId="0" fontId="7" fillId="0" borderId="41" xfId="0" applyFont="1" applyBorder="1" applyAlignment="1">
      <alignment horizontal="center" vertical="center" shrinkToFit="1"/>
    </xf>
    <xf numFmtId="0" fontId="7" fillId="0" borderId="73" xfId="0" applyFont="1" applyBorder="1" applyAlignment="1">
      <alignment horizontal="left" vertical="center"/>
    </xf>
    <xf numFmtId="0" fontId="7" fillId="0" borderId="33" xfId="0" applyFont="1" applyBorder="1" applyAlignment="1">
      <alignment horizontal="left" vertical="center"/>
    </xf>
    <xf numFmtId="3" fontId="7" fillId="2" borderId="135" xfId="0" applyNumberFormat="1" applyFont="1" applyFill="1" applyBorder="1" applyAlignment="1" applyProtection="1">
      <alignment horizontal="right" vertical="center"/>
      <protection locked="0"/>
    </xf>
    <xf numFmtId="0" fontId="5" fillId="0" borderId="35" xfId="0" applyFont="1" applyBorder="1" applyAlignment="1">
      <alignment horizontal="center" vertical="center"/>
    </xf>
    <xf numFmtId="0" fontId="5" fillId="0" borderId="37" xfId="0" applyFont="1" applyBorder="1" applyAlignment="1">
      <alignment horizontal="center" vertical="center"/>
    </xf>
    <xf numFmtId="0" fontId="5" fillId="0" borderId="35" xfId="0" applyFont="1" applyBorder="1" applyAlignment="1">
      <alignment horizontal="center" vertical="center" wrapText="1"/>
    </xf>
    <xf numFmtId="0" fontId="5" fillId="0" borderId="37" xfId="0" applyFont="1" applyBorder="1" applyAlignment="1">
      <alignment horizontal="center" vertical="center" wrapText="1"/>
    </xf>
    <xf numFmtId="0" fontId="5" fillId="0" borderId="7" xfId="0" applyFont="1" applyBorder="1" applyAlignment="1">
      <alignment horizontal="center" vertical="center" shrinkToFit="1"/>
    </xf>
    <xf numFmtId="0" fontId="5" fillId="0" borderId="8" xfId="0" applyFont="1" applyBorder="1" applyAlignment="1">
      <alignment horizontal="center" vertical="center" shrinkToFit="1"/>
    </xf>
    <xf numFmtId="0" fontId="5" fillId="0" borderId="20" xfId="0" applyFont="1" applyBorder="1" applyAlignment="1">
      <alignment horizontal="center" vertical="center"/>
    </xf>
    <xf numFmtId="0" fontId="5" fillId="0" borderId="11" xfId="0" applyFont="1" applyBorder="1" applyAlignment="1">
      <alignment horizontal="center" vertical="center"/>
    </xf>
    <xf numFmtId="0" fontId="5" fillId="0" borderId="34" xfId="0" applyFont="1" applyBorder="1" applyAlignment="1">
      <alignment horizontal="center" vertical="center" wrapText="1"/>
    </xf>
    <xf numFmtId="0" fontId="13" fillId="3" borderId="0" xfId="0" applyFont="1" applyFill="1" applyAlignment="1">
      <alignment horizontal="center" vertical="top"/>
    </xf>
    <xf numFmtId="0" fontId="13" fillId="3" borderId="8" xfId="0" applyFont="1" applyFill="1" applyBorder="1" applyAlignment="1">
      <alignment horizontal="center" vertical="top"/>
    </xf>
    <xf numFmtId="0" fontId="9" fillId="0" borderId="2" xfId="0" applyFont="1" applyBorder="1" applyAlignment="1">
      <alignment horizontal="left" vertical="top" wrapText="1"/>
    </xf>
    <xf numFmtId="0" fontId="9" fillId="0" borderId="3" xfId="0" applyFont="1" applyBorder="1" applyAlignment="1">
      <alignment horizontal="left" vertical="top" wrapText="1"/>
    </xf>
    <xf numFmtId="0" fontId="9" fillId="0" borderId="5" xfId="0" applyFont="1" applyBorder="1" applyAlignment="1">
      <alignment horizontal="left" vertical="top" wrapText="1"/>
    </xf>
    <xf numFmtId="0" fontId="9" fillId="0" borderId="4" xfId="0" applyFont="1" applyBorder="1" applyAlignment="1">
      <alignment horizontal="left" vertical="top" wrapText="1"/>
    </xf>
    <xf numFmtId="0" fontId="9" fillId="0" borderId="0" xfId="0" applyFont="1" applyAlignment="1">
      <alignment horizontal="left" vertical="top" wrapText="1"/>
    </xf>
    <xf numFmtId="0" fontId="9" fillId="0" borderId="6" xfId="0" applyFont="1" applyBorder="1" applyAlignment="1">
      <alignment horizontal="left" vertical="top" wrapText="1"/>
    </xf>
    <xf numFmtId="0" fontId="5" fillId="0" borderId="59" xfId="0" applyFont="1" applyBorder="1" applyAlignment="1">
      <alignment horizontal="center" vertical="center"/>
    </xf>
    <xf numFmtId="0" fontId="5" fillId="0" borderId="60" xfId="0" applyFont="1" applyBorder="1" applyAlignment="1">
      <alignment horizontal="center" vertical="center"/>
    </xf>
    <xf numFmtId="0" fontId="9" fillId="3" borderId="2" xfId="0" applyFont="1" applyFill="1" applyBorder="1" applyAlignment="1">
      <alignment horizontal="center" vertical="center"/>
    </xf>
    <xf numFmtId="0" fontId="9" fillId="3" borderId="5" xfId="0" applyFont="1" applyFill="1" applyBorder="1" applyAlignment="1">
      <alignment horizontal="center" vertical="center"/>
    </xf>
    <xf numFmtId="0" fontId="9" fillId="3" borderId="7" xfId="0" applyFont="1" applyFill="1" applyBorder="1" applyAlignment="1">
      <alignment horizontal="center" vertical="center"/>
    </xf>
    <xf numFmtId="0" fontId="9" fillId="3" borderId="8" xfId="0" applyFont="1" applyFill="1" applyBorder="1" applyAlignment="1">
      <alignment horizontal="center" vertical="center"/>
    </xf>
    <xf numFmtId="0" fontId="9" fillId="3" borderId="9" xfId="0" applyFont="1" applyFill="1" applyBorder="1" applyAlignment="1">
      <alignment horizontal="center" vertical="center"/>
    </xf>
    <xf numFmtId="49" fontId="5" fillId="2" borderId="113" xfId="0" applyNumberFormat="1" applyFont="1" applyFill="1" applyBorder="1" applyAlignment="1" applyProtection="1">
      <alignment horizontal="center" vertical="center" shrinkToFit="1"/>
      <protection locked="0"/>
    </xf>
    <xf numFmtId="49" fontId="5" fillId="2" borderId="62" xfId="0" applyNumberFormat="1" applyFont="1" applyFill="1" applyBorder="1" applyAlignment="1" applyProtection="1">
      <alignment horizontal="center" vertical="center" shrinkToFit="1"/>
      <protection locked="0"/>
    </xf>
    <xf numFmtId="49" fontId="5" fillId="2" borderId="87" xfId="0" applyNumberFormat="1" applyFont="1" applyFill="1" applyBorder="1" applyAlignment="1" applyProtection="1">
      <alignment horizontal="center" vertical="center" shrinkToFit="1"/>
      <protection locked="0"/>
    </xf>
    <xf numFmtId="49" fontId="5" fillId="2" borderId="47" xfId="0" applyNumberFormat="1" applyFont="1" applyFill="1" applyBorder="1" applyAlignment="1" applyProtection="1">
      <alignment horizontal="center" vertical="center" shrinkToFit="1"/>
      <protection locked="0"/>
    </xf>
    <xf numFmtId="0" fontId="11" fillId="2" borderId="150" xfId="0" applyFont="1" applyFill="1" applyBorder="1" applyAlignment="1" applyProtection="1">
      <alignment horizontal="center" vertical="center"/>
      <protection locked="0"/>
    </xf>
    <xf numFmtId="0" fontId="11" fillId="2" borderId="3" xfId="0" applyFont="1" applyFill="1" applyBorder="1" applyAlignment="1" applyProtection="1">
      <alignment horizontal="center" vertical="center"/>
      <protection locked="0"/>
    </xf>
    <xf numFmtId="0" fontId="11" fillId="2" borderId="149" xfId="0" applyFont="1" applyFill="1" applyBorder="1" applyAlignment="1" applyProtection="1">
      <alignment horizontal="center" vertical="center"/>
      <protection locked="0"/>
    </xf>
    <xf numFmtId="0" fontId="11" fillId="2" borderId="176" xfId="0" applyFont="1" applyFill="1" applyBorder="1" applyAlignment="1" applyProtection="1">
      <alignment horizontal="center" vertical="center"/>
      <protection locked="0"/>
    </xf>
    <xf numFmtId="0" fontId="11" fillId="2" borderId="47" xfId="0" applyFont="1" applyFill="1" applyBorder="1" applyAlignment="1" applyProtection="1">
      <alignment horizontal="center" vertical="center"/>
      <protection locked="0"/>
    </xf>
    <xf numFmtId="0" fontId="11" fillId="2" borderId="165" xfId="0" applyFont="1" applyFill="1" applyBorder="1" applyAlignment="1" applyProtection="1">
      <alignment horizontal="center" vertical="center"/>
      <protection locked="0"/>
    </xf>
    <xf numFmtId="0" fontId="13" fillId="0" borderId="37" xfId="0" applyFont="1" applyBorder="1" applyAlignment="1">
      <alignment horizontal="center" vertical="center" shrinkToFit="1"/>
    </xf>
    <xf numFmtId="0" fontId="13" fillId="0" borderId="148" xfId="0" applyFont="1" applyBorder="1" applyAlignment="1">
      <alignment horizontal="center" vertical="center" shrinkToFit="1"/>
    </xf>
    <xf numFmtId="0" fontId="13" fillId="0" borderId="144" xfId="0" applyFont="1" applyBorder="1" applyAlignment="1">
      <alignment horizontal="center" vertical="center" shrinkToFit="1"/>
    </xf>
    <xf numFmtId="0" fontId="5" fillId="0" borderId="35" xfId="0" applyFont="1" applyBorder="1" applyAlignment="1">
      <alignment horizontal="distributed" vertical="center" justifyLastLine="1"/>
    </xf>
    <xf numFmtId="0" fontId="5" fillId="0" borderId="37" xfId="0" applyFont="1" applyBorder="1" applyAlignment="1">
      <alignment horizontal="distributed" vertical="center" justifyLastLine="1"/>
    </xf>
    <xf numFmtId="0" fontId="9" fillId="0" borderId="35" xfId="0" applyFont="1" applyBorder="1" applyAlignment="1">
      <alignment horizontal="center" vertical="center"/>
    </xf>
    <xf numFmtId="0" fontId="9" fillId="0" borderId="37" xfId="0" applyFont="1" applyBorder="1" applyAlignment="1">
      <alignment horizontal="center" vertical="center"/>
    </xf>
    <xf numFmtId="0" fontId="5" fillId="2" borderId="64" xfId="0" applyFont="1" applyFill="1" applyBorder="1" applyAlignment="1" applyProtection="1">
      <alignment horizontal="center" vertical="center" wrapText="1"/>
      <protection locked="0"/>
    </xf>
    <xf numFmtId="0" fontId="5" fillId="2" borderId="58" xfId="0" applyFont="1" applyFill="1" applyBorder="1" applyAlignment="1" applyProtection="1">
      <alignment horizontal="center" vertical="center" wrapText="1"/>
      <protection locked="0"/>
    </xf>
    <xf numFmtId="0" fontId="5" fillId="2" borderId="68" xfId="0" applyFont="1" applyFill="1" applyBorder="1" applyAlignment="1" applyProtection="1">
      <alignment horizontal="center" vertical="center" wrapText="1"/>
      <protection locked="0"/>
    </xf>
    <xf numFmtId="0" fontId="5" fillId="2" borderId="44" xfId="0" applyFont="1" applyFill="1" applyBorder="1" applyAlignment="1" applyProtection="1">
      <alignment horizontal="center" vertical="center" wrapText="1"/>
      <protection locked="0"/>
    </xf>
    <xf numFmtId="0" fontId="5" fillId="2" borderId="69" xfId="0" applyFont="1" applyFill="1" applyBorder="1" applyAlignment="1" applyProtection="1">
      <alignment horizontal="center" vertical="center"/>
      <protection locked="0"/>
    </xf>
    <xf numFmtId="0" fontId="5" fillId="2" borderId="70" xfId="0" applyFont="1" applyFill="1" applyBorder="1" applyAlignment="1" applyProtection="1">
      <alignment horizontal="center" vertical="center"/>
      <protection locked="0"/>
    </xf>
    <xf numFmtId="0" fontId="5" fillId="2" borderId="69" xfId="0" applyFont="1" applyFill="1" applyBorder="1" applyAlignment="1" applyProtection="1">
      <alignment horizontal="center" vertical="center" wrapText="1"/>
      <protection locked="0"/>
    </xf>
    <xf numFmtId="0" fontId="5" fillId="2" borderId="70" xfId="0" applyFont="1" applyFill="1" applyBorder="1" applyAlignment="1" applyProtection="1">
      <alignment horizontal="center" vertical="center" wrapText="1"/>
      <protection locked="0"/>
    </xf>
    <xf numFmtId="0" fontId="7" fillId="0" borderId="4" xfId="0" applyFont="1" applyBorder="1" applyAlignment="1">
      <alignment horizontal="center" vertical="center" wrapText="1"/>
    </xf>
    <xf numFmtId="0" fontId="7" fillId="0" borderId="7" xfId="0" applyFont="1" applyBorder="1" applyAlignment="1">
      <alignment horizontal="center" vertical="center" wrapText="1"/>
    </xf>
    <xf numFmtId="0" fontId="5" fillId="0" borderId="62" xfId="0" applyFont="1" applyBorder="1" applyAlignment="1">
      <alignment horizontal="center" vertical="center" shrinkToFit="1"/>
    </xf>
    <xf numFmtId="0" fontId="5" fillId="0" borderId="47" xfId="0" applyFont="1" applyBorder="1" applyAlignment="1">
      <alignment horizontal="center" vertical="center" shrinkToFit="1"/>
    </xf>
    <xf numFmtId="0" fontId="13" fillId="0" borderId="172" xfId="0" applyFont="1" applyBorder="1" applyAlignment="1">
      <alignment horizontal="center" vertical="center" shrinkToFit="1"/>
    </xf>
    <xf numFmtId="0" fontId="13" fillId="0" borderId="173" xfId="0" applyFont="1" applyBorder="1" applyAlignment="1">
      <alignment horizontal="center" vertical="center" shrinkToFit="1"/>
    </xf>
    <xf numFmtId="0" fontId="7" fillId="0" borderId="77" xfId="0" applyFont="1" applyBorder="1" applyAlignment="1">
      <alignment horizontal="center" vertical="center" shrinkToFit="1"/>
    </xf>
    <xf numFmtId="0" fontId="7" fillId="0" borderId="76" xfId="0" applyFont="1" applyBorder="1" applyAlignment="1">
      <alignment horizontal="center" vertical="center" shrinkToFit="1"/>
    </xf>
    <xf numFmtId="0" fontId="7" fillId="0" borderId="78" xfId="0" applyFont="1" applyBorder="1" applyAlignment="1">
      <alignment horizontal="center" vertical="center" shrinkToFit="1"/>
    </xf>
    <xf numFmtId="0" fontId="5" fillId="0" borderId="79" xfId="0" applyFont="1" applyBorder="1" applyAlignment="1">
      <alignment horizontal="center" vertical="center" shrinkToFit="1"/>
    </xf>
    <xf numFmtId="0" fontId="5" fillId="0" borderId="65" xfId="0" applyFont="1" applyBorder="1" applyAlignment="1">
      <alignment horizontal="center" vertical="center" shrinkToFit="1"/>
    </xf>
    <xf numFmtId="0" fontId="7" fillId="0" borderId="79" xfId="0" applyFont="1" applyBorder="1" applyAlignment="1">
      <alignment horizontal="center" vertical="center" shrinkToFit="1"/>
    </xf>
    <xf numFmtId="0" fontId="7" fillId="0" borderId="62" xfId="0" applyFont="1" applyBorder="1" applyAlignment="1">
      <alignment horizontal="center" vertical="center" shrinkToFit="1"/>
    </xf>
    <xf numFmtId="0" fontId="11" fillId="2" borderId="175" xfId="0" applyFont="1" applyFill="1" applyBorder="1" applyAlignment="1" applyProtection="1">
      <alignment horizontal="center" vertical="center"/>
      <protection locked="0"/>
    </xf>
    <xf numFmtId="0" fontId="11" fillId="2" borderId="48" xfId="0" applyFont="1" applyFill="1" applyBorder="1" applyAlignment="1" applyProtection="1">
      <alignment horizontal="center" vertical="center"/>
      <protection locked="0"/>
    </xf>
    <xf numFmtId="0" fontId="11" fillId="2" borderId="174" xfId="0" applyFont="1" applyFill="1" applyBorder="1" applyAlignment="1" applyProtection="1">
      <alignment horizontal="center" vertical="center"/>
      <protection locked="0"/>
    </xf>
    <xf numFmtId="0" fontId="11" fillId="2" borderId="65" xfId="0" applyFont="1" applyFill="1" applyBorder="1" applyAlignment="1" applyProtection="1">
      <alignment horizontal="center" vertical="center"/>
      <protection locked="0"/>
    </xf>
    <xf numFmtId="0" fontId="7" fillId="0" borderId="65" xfId="0" applyFont="1" applyBorder="1" applyAlignment="1">
      <alignment horizontal="center" vertical="center" shrinkToFit="1"/>
    </xf>
    <xf numFmtId="0" fontId="7" fillId="0" borderId="47" xfId="0" applyFont="1" applyBorder="1" applyAlignment="1">
      <alignment horizontal="center" vertical="center" shrinkToFit="1"/>
    </xf>
    <xf numFmtId="0" fontId="15" fillId="0" borderId="57" xfId="0" applyFont="1" applyBorder="1" applyAlignment="1">
      <alignment horizontal="center" vertical="center" wrapText="1"/>
    </xf>
    <xf numFmtId="0" fontId="25" fillId="0" borderId="57" xfId="0" applyFont="1" applyBorder="1" applyAlignment="1">
      <alignment horizontal="center" vertical="center" wrapText="1"/>
    </xf>
    <xf numFmtId="0" fontId="25" fillId="0" borderId="58" xfId="0" applyFont="1" applyBorder="1" applyAlignment="1">
      <alignment horizontal="center" vertical="center" wrapText="1"/>
    </xf>
    <xf numFmtId="0" fontId="5" fillId="2" borderId="167" xfId="0" applyFont="1" applyFill="1" applyBorder="1" applyAlignment="1" applyProtection="1">
      <alignment horizontal="center" vertical="center" shrinkToFit="1"/>
      <protection locked="0"/>
    </xf>
    <xf numFmtId="0" fontId="13" fillId="3" borderId="127" xfId="0" applyFont="1" applyFill="1" applyBorder="1" applyAlignment="1">
      <alignment horizontal="center" vertical="top"/>
    </xf>
    <xf numFmtId="0" fontId="13" fillId="3" borderId="128" xfId="0" applyFont="1" applyFill="1" applyBorder="1" applyAlignment="1">
      <alignment horizontal="center" vertical="top"/>
    </xf>
    <xf numFmtId="0" fontId="9" fillId="3" borderId="129" xfId="0" applyFont="1" applyFill="1" applyBorder="1" applyAlignment="1">
      <alignment horizontal="center" vertical="center"/>
    </xf>
    <xf numFmtId="0" fontId="9" fillId="3" borderId="130" xfId="0" applyFont="1" applyFill="1" applyBorder="1" applyAlignment="1">
      <alignment horizontal="center" vertical="center"/>
    </xf>
    <xf numFmtId="0" fontId="7" fillId="0" borderId="112" xfId="0" applyFont="1" applyBorder="1" applyAlignment="1">
      <alignment horizontal="center" vertical="center"/>
    </xf>
    <xf numFmtId="0" fontId="28" fillId="3" borderId="38" xfId="0" applyFont="1" applyFill="1" applyBorder="1" applyAlignment="1">
      <alignment horizontal="center" vertical="center" wrapText="1"/>
    </xf>
    <xf numFmtId="0" fontId="28" fillId="3" borderId="158" xfId="0" applyFont="1" applyFill="1" applyBorder="1" applyAlignment="1">
      <alignment horizontal="center" vertical="center" wrapText="1"/>
    </xf>
    <xf numFmtId="0" fontId="28" fillId="3" borderId="46" xfId="0" applyFont="1" applyFill="1" applyBorder="1" applyAlignment="1">
      <alignment horizontal="center" vertical="center" wrapText="1"/>
    </xf>
    <xf numFmtId="0" fontId="28" fillId="3" borderId="159" xfId="0" applyFont="1" applyFill="1" applyBorder="1" applyAlignment="1">
      <alignment horizontal="center" vertical="center" wrapText="1"/>
    </xf>
    <xf numFmtId="0" fontId="28" fillId="3" borderId="167" xfId="0" applyFont="1" applyFill="1" applyBorder="1" applyAlignment="1">
      <alignment horizontal="center" vertical="center" wrapText="1"/>
    </xf>
    <xf numFmtId="0" fontId="28" fillId="3" borderId="168" xfId="0" applyFont="1" applyFill="1" applyBorder="1" applyAlignment="1">
      <alignment horizontal="center" vertical="center" wrapText="1"/>
    </xf>
    <xf numFmtId="0" fontId="9" fillId="3" borderId="132" xfId="0" applyFont="1" applyFill="1" applyBorder="1" applyAlignment="1">
      <alignment horizontal="center" vertical="center" shrinkToFit="1"/>
    </xf>
    <xf numFmtId="0" fontId="13" fillId="3" borderId="124" xfId="0" applyFont="1" applyFill="1" applyBorder="1" applyAlignment="1">
      <alignment horizontal="center" vertical="top"/>
    </xf>
    <xf numFmtId="0" fontId="13" fillId="3" borderId="125" xfId="0" applyFont="1" applyFill="1" applyBorder="1" applyAlignment="1">
      <alignment horizontal="center" vertical="top"/>
    </xf>
    <xf numFmtId="0" fontId="9" fillId="3" borderId="111" xfId="0" applyFont="1" applyFill="1" applyBorder="1" applyAlignment="1">
      <alignment horizontal="center" vertical="center"/>
    </xf>
    <xf numFmtId="0" fontId="9" fillId="3" borderId="127" xfId="0" applyFont="1" applyFill="1" applyBorder="1" applyAlignment="1">
      <alignment horizontal="center" vertical="center"/>
    </xf>
    <xf numFmtId="0" fontId="9" fillId="3" borderId="128" xfId="0" applyFont="1" applyFill="1" applyBorder="1" applyAlignment="1">
      <alignment horizontal="center" vertical="center"/>
    </xf>
    <xf numFmtId="0" fontId="16" fillId="0" borderId="41" xfId="0" applyFont="1" applyBorder="1" applyAlignment="1">
      <alignment horizontal="center" vertical="center" wrapText="1"/>
    </xf>
    <xf numFmtId="0" fontId="16" fillId="0" borderId="157" xfId="0" applyFont="1" applyBorder="1" applyAlignment="1">
      <alignment horizontal="center" vertical="center" wrapText="1"/>
    </xf>
    <xf numFmtId="0" fontId="21" fillId="3" borderId="0" xfId="0" applyFont="1" applyFill="1" applyAlignment="1">
      <alignment horizontal="center" vertical="center"/>
    </xf>
    <xf numFmtId="0" fontId="21" fillId="3" borderId="61" xfId="0" applyFont="1" applyFill="1" applyBorder="1" applyAlignment="1">
      <alignment horizontal="center" vertical="center"/>
    </xf>
    <xf numFmtId="0" fontId="9" fillId="3" borderId="34" xfId="0" applyFont="1" applyFill="1" applyBorder="1" applyAlignment="1">
      <alignment horizontal="center" vertical="center"/>
    </xf>
    <xf numFmtId="0" fontId="28" fillId="3" borderId="170" xfId="0" applyFont="1" applyFill="1" applyBorder="1" applyAlignment="1">
      <alignment horizontal="center" vertical="center" wrapText="1"/>
    </xf>
    <xf numFmtId="0" fontId="28" fillId="3" borderId="171" xfId="0" applyFont="1" applyFill="1" applyBorder="1" applyAlignment="1">
      <alignment horizontal="center" vertical="center" wrapText="1"/>
    </xf>
    <xf numFmtId="0" fontId="5" fillId="2" borderId="170" xfId="0" applyFont="1" applyFill="1" applyBorder="1" applyAlignment="1" applyProtection="1">
      <alignment horizontal="center" vertical="center"/>
      <protection locked="0"/>
    </xf>
    <xf numFmtId="176" fontId="5" fillId="0" borderId="7" xfId="0" applyNumberFormat="1" applyFont="1" applyBorder="1" applyAlignment="1">
      <alignment horizontal="right" vertical="center" indent="1"/>
    </xf>
    <xf numFmtId="176" fontId="5" fillId="0" borderId="8" xfId="0" applyNumberFormat="1" applyFont="1" applyBorder="1" applyAlignment="1">
      <alignment horizontal="right" vertical="center" indent="1"/>
    </xf>
    <xf numFmtId="176" fontId="5" fillId="0" borderId="9" xfId="0" applyNumberFormat="1" applyFont="1" applyBorder="1" applyAlignment="1">
      <alignment horizontal="right" vertical="center" indent="1"/>
    </xf>
    <xf numFmtId="0" fontId="13" fillId="0" borderId="41" xfId="0" applyFont="1" applyBorder="1" applyAlignment="1">
      <alignment horizontal="center" vertical="center" shrinkToFit="1"/>
    </xf>
    <xf numFmtId="0" fontId="5" fillId="2" borderId="170" xfId="0" applyFont="1" applyFill="1" applyBorder="1" applyAlignment="1" applyProtection="1">
      <alignment horizontal="center" vertical="center" shrinkToFit="1"/>
      <protection locked="0"/>
    </xf>
    <xf numFmtId="0" fontId="5" fillId="2" borderId="167" xfId="0" applyFont="1" applyFill="1" applyBorder="1" applyAlignment="1" applyProtection="1">
      <alignment horizontal="center" vertical="center"/>
      <protection locked="0"/>
    </xf>
    <xf numFmtId="0" fontId="5" fillId="0" borderId="63" xfId="0" applyFont="1" applyBorder="1" applyAlignment="1" applyProtection="1">
      <alignment horizontal="center" vertical="center"/>
      <protection locked="0"/>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5" xfId="0" applyFont="1" applyBorder="1" applyAlignment="1">
      <alignment horizontal="center" vertical="center"/>
    </xf>
    <xf numFmtId="0" fontId="9" fillId="0" borderId="7" xfId="0" applyFont="1" applyBorder="1" applyAlignment="1">
      <alignment horizontal="center" vertical="center"/>
    </xf>
    <xf numFmtId="0" fontId="9" fillId="0" borderId="8" xfId="0" applyFont="1" applyBorder="1" applyAlignment="1">
      <alignment horizontal="center" vertical="center"/>
    </xf>
    <xf numFmtId="0" fontId="9" fillId="0" borderId="9" xfId="0" applyFont="1" applyBorder="1" applyAlignment="1">
      <alignment horizontal="center" vertical="center"/>
    </xf>
    <xf numFmtId="49" fontId="5" fillId="2" borderId="119" xfId="0" applyNumberFormat="1" applyFont="1" applyFill="1" applyBorder="1" applyAlignment="1" applyProtection="1">
      <alignment horizontal="center" vertical="center" shrinkToFit="1"/>
      <protection locked="0"/>
    </xf>
    <xf numFmtId="49" fontId="5" fillId="2" borderId="120" xfId="0" applyNumberFormat="1" applyFont="1" applyFill="1" applyBorder="1" applyAlignment="1" applyProtection="1">
      <alignment horizontal="center" vertical="center" shrinkToFit="1"/>
      <protection locked="0"/>
    </xf>
    <xf numFmtId="0" fontId="9" fillId="0" borderId="121" xfId="0" applyFont="1" applyBorder="1" applyAlignment="1">
      <alignment horizontal="center" vertical="center" wrapText="1"/>
    </xf>
    <xf numFmtId="0" fontId="9" fillId="0" borderId="122" xfId="0" applyFont="1" applyBorder="1" applyAlignment="1">
      <alignment horizontal="center" vertical="center" wrapText="1"/>
    </xf>
    <xf numFmtId="0" fontId="9" fillId="0" borderId="123" xfId="0" applyFont="1" applyBorder="1" applyAlignment="1">
      <alignment horizontal="center" vertical="center" wrapText="1"/>
    </xf>
    <xf numFmtId="0" fontId="7" fillId="0" borderId="37" xfId="0" applyFont="1" applyBorder="1">
      <alignment vertical="center"/>
    </xf>
    <xf numFmtId="0" fontId="7" fillId="0" borderId="144" xfId="0" applyFont="1" applyBorder="1">
      <alignment vertical="center"/>
    </xf>
    <xf numFmtId="0" fontId="15" fillId="0" borderId="91" xfId="0" applyFont="1" applyBorder="1" applyAlignment="1">
      <alignment horizontal="center" vertical="center" wrapText="1"/>
    </xf>
    <xf numFmtId="0" fontId="15" fillId="0" borderId="92" xfId="0" applyFont="1" applyBorder="1" applyAlignment="1">
      <alignment horizontal="center" vertical="center" wrapText="1"/>
    </xf>
    <xf numFmtId="0" fontId="15" fillId="0" borderId="93" xfId="0" applyFont="1" applyBorder="1" applyAlignment="1">
      <alignment horizontal="center" vertical="center" wrapText="1"/>
    </xf>
    <xf numFmtId="0" fontId="13" fillId="0" borderId="114" xfId="0" applyFont="1" applyBorder="1" applyAlignment="1">
      <alignment horizontal="center" vertical="center" wrapText="1" shrinkToFit="1"/>
    </xf>
    <xf numFmtId="0" fontId="13" fillId="0" borderId="82" xfId="0" applyFont="1" applyBorder="1" applyAlignment="1">
      <alignment horizontal="center" vertical="center" wrapText="1" shrinkToFit="1"/>
    </xf>
    <xf numFmtId="0" fontId="28" fillId="3" borderId="41" xfId="0" applyFont="1" applyFill="1" applyBorder="1" applyAlignment="1">
      <alignment horizontal="center" vertical="center" wrapText="1"/>
    </xf>
    <xf numFmtId="0" fontId="28" fillId="3" borderId="157" xfId="0" applyFont="1" applyFill="1" applyBorder="1" applyAlignment="1">
      <alignment horizontal="center" vertical="center" wrapText="1"/>
    </xf>
    <xf numFmtId="0" fontId="5" fillId="0" borderId="80" xfId="0" applyFont="1" applyBorder="1" applyAlignment="1">
      <alignment horizontal="center" vertical="center"/>
    </xf>
    <xf numFmtId="0" fontId="5" fillId="0" borderId="48" xfId="0" applyFont="1" applyBorder="1" applyAlignment="1">
      <alignment horizontal="center" vertical="center"/>
    </xf>
    <xf numFmtId="0" fontId="5" fillId="2" borderId="17" xfId="0" applyFont="1" applyFill="1" applyBorder="1" applyAlignment="1" applyProtection="1">
      <alignment horizontal="center" vertical="center" shrinkToFit="1"/>
      <protection locked="0"/>
    </xf>
    <xf numFmtId="0" fontId="5" fillId="2" borderId="17" xfId="0" applyFont="1" applyFill="1" applyBorder="1" applyAlignment="1" applyProtection="1">
      <alignment horizontal="center" vertical="center"/>
      <protection locked="0"/>
    </xf>
    <xf numFmtId="0" fontId="5" fillId="2" borderId="1" xfId="0" applyFont="1" applyFill="1" applyBorder="1" applyAlignment="1" applyProtection="1">
      <alignment horizontal="center" vertical="center" shrinkToFit="1"/>
      <protection locked="0"/>
    </xf>
    <xf numFmtId="0" fontId="5" fillId="2" borderId="1" xfId="0" applyFont="1" applyFill="1" applyBorder="1" applyAlignment="1" applyProtection="1">
      <alignment horizontal="center" vertical="center"/>
      <protection locked="0"/>
    </xf>
    <xf numFmtId="0" fontId="11" fillId="2" borderId="1" xfId="0" applyFont="1" applyFill="1" applyBorder="1" applyAlignment="1" applyProtection="1">
      <alignment vertical="center" shrinkToFit="1"/>
      <protection locked="0"/>
    </xf>
    <xf numFmtId="0" fontId="11" fillId="2" borderId="17" xfId="0" applyFont="1" applyFill="1" applyBorder="1" applyAlignment="1" applyProtection="1">
      <alignment vertical="center" shrinkToFit="1"/>
      <protection locked="0"/>
    </xf>
    <xf numFmtId="0" fontId="5" fillId="2" borderId="25" xfId="0" applyFont="1" applyFill="1" applyBorder="1" applyAlignment="1" applyProtection="1">
      <alignment horizontal="center" vertical="center" wrapText="1"/>
      <protection locked="0"/>
    </xf>
    <xf numFmtId="0" fontId="5" fillId="2" borderId="1" xfId="0" applyFont="1" applyFill="1" applyBorder="1" applyAlignment="1" applyProtection="1">
      <alignment horizontal="center" vertical="center" wrapText="1"/>
      <protection locked="0"/>
    </xf>
    <xf numFmtId="0" fontId="5" fillId="2" borderId="17" xfId="0" applyFont="1" applyFill="1" applyBorder="1" applyAlignment="1" applyProtection="1">
      <alignment horizontal="center" vertical="center" wrapText="1"/>
      <protection locked="0"/>
    </xf>
    <xf numFmtId="0" fontId="5" fillId="2" borderId="25" xfId="0" applyFont="1" applyFill="1" applyBorder="1" applyAlignment="1" applyProtection="1">
      <alignment horizontal="center" vertical="center" shrinkToFit="1"/>
      <protection locked="0"/>
    </xf>
    <xf numFmtId="0" fontId="5" fillId="2" borderId="25" xfId="0" applyFont="1" applyFill="1" applyBorder="1" applyAlignment="1" applyProtection="1">
      <alignment horizontal="center" vertical="center"/>
      <protection locked="0"/>
    </xf>
    <xf numFmtId="0" fontId="11" fillId="2" borderId="25" xfId="0" applyFont="1" applyFill="1" applyBorder="1" applyAlignment="1" applyProtection="1">
      <alignment vertical="center" shrinkToFit="1"/>
      <protection locked="0"/>
    </xf>
    <xf numFmtId="0" fontId="1" fillId="0" borderId="0" xfId="0" applyFont="1" applyAlignment="1">
      <alignment horizontal="center" vertical="center"/>
    </xf>
    <xf numFmtId="0" fontId="1" fillId="0" borderId="0" xfId="0" applyFont="1">
      <alignment vertical="center"/>
    </xf>
    <xf numFmtId="0" fontId="5" fillId="0" borderId="8" xfId="0" applyFont="1" applyBorder="1" applyAlignment="1" applyProtection="1">
      <alignment horizontal="center" vertical="center"/>
      <protection locked="0"/>
    </xf>
    <xf numFmtId="0" fontId="5" fillId="0" borderId="8" xfId="0" applyFont="1" applyBorder="1" applyAlignment="1" applyProtection="1">
      <alignment horizontal="right" vertical="center" indent="1"/>
      <protection locked="0"/>
    </xf>
    <xf numFmtId="0" fontId="7" fillId="0" borderId="25" xfId="0" applyFont="1" applyBorder="1" applyAlignment="1">
      <alignment horizontal="center" vertical="center" shrinkToFit="1"/>
    </xf>
    <xf numFmtId="0" fontId="6" fillId="0" borderId="25" xfId="0" applyFont="1" applyBorder="1" applyAlignment="1">
      <alignment horizontal="center" vertical="center" shrinkToFit="1"/>
    </xf>
    <xf numFmtId="0" fontId="0" fillId="0" borderId="25" xfId="0" applyBorder="1" applyAlignment="1">
      <alignment horizontal="center" vertical="center" shrinkToFit="1"/>
    </xf>
    <xf numFmtId="0" fontId="9" fillId="0" borderId="25" xfId="0" applyFont="1" applyBorder="1" applyAlignment="1">
      <alignment horizontal="center" vertical="center" wrapText="1"/>
    </xf>
    <xf numFmtId="0" fontId="9" fillId="0" borderId="26" xfId="0" applyFont="1" applyBorder="1" applyAlignment="1">
      <alignment horizontal="center" vertical="center"/>
    </xf>
    <xf numFmtId="0" fontId="28" fillId="3" borderId="1" xfId="0" applyFont="1" applyFill="1" applyBorder="1" applyAlignment="1">
      <alignment horizontal="center" vertical="center" wrapText="1"/>
    </xf>
    <xf numFmtId="0" fontId="28" fillId="3" borderId="24" xfId="0" applyFont="1" applyFill="1" applyBorder="1" applyAlignment="1">
      <alignment horizontal="center" vertical="center" wrapText="1"/>
    </xf>
    <xf numFmtId="0" fontId="28" fillId="3" borderId="17" xfId="0" applyFont="1" applyFill="1" applyBorder="1" applyAlignment="1">
      <alignment horizontal="center" vertical="center" wrapText="1"/>
    </xf>
    <xf numFmtId="0" fontId="28" fillId="3" borderId="18" xfId="0" applyFont="1" applyFill="1" applyBorder="1" applyAlignment="1">
      <alignment horizontal="center" vertical="center" wrapText="1"/>
    </xf>
    <xf numFmtId="0" fontId="28" fillId="3" borderId="25" xfId="0" applyFont="1" applyFill="1" applyBorder="1" applyAlignment="1">
      <alignment horizontal="center" vertical="center" wrapText="1"/>
    </xf>
    <xf numFmtId="0" fontId="28" fillId="3" borderId="26" xfId="0" applyFont="1" applyFill="1" applyBorder="1" applyAlignment="1">
      <alignment horizontal="center" vertical="center" wrapText="1"/>
    </xf>
    <xf numFmtId="0" fontId="5" fillId="2" borderId="38" xfId="0" applyFont="1" applyFill="1" applyBorder="1" applyAlignment="1" applyProtection="1">
      <alignment horizontal="center" vertical="center" wrapText="1" shrinkToFit="1"/>
      <protection locked="0"/>
    </xf>
  </cellXfs>
  <cellStyles count="1">
    <cellStyle name="標準" xfId="0" builtinId="0"/>
  </cellStyles>
  <dxfs count="2">
    <dxf>
      <fill>
        <patternFill>
          <bgColor theme="0" tint="-0.14996795556505021"/>
        </patternFill>
      </fill>
    </dxf>
    <dxf>
      <fill>
        <patternFill>
          <bgColor theme="0" tint="-0.1499679555650502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22</xdr:col>
      <xdr:colOff>50800</xdr:colOff>
      <xdr:row>47</xdr:row>
      <xdr:rowOff>39688</xdr:rowOff>
    </xdr:from>
    <xdr:to>
      <xdr:col>35</xdr:col>
      <xdr:colOff>103186</xdr:colOff>
      <xdr:row>48</xdr:row>
      <xdr:rowOff>190500</xdr:rowOff>
    </xdr:to>
    <xdr:sp macro="" textlink="">
      <xdr:nvSpPr>
        <xdr:cNvPr id="2" name="大かっこ 1">
          <a:extLst>
            <a:ext uri="{FF2B5EF4-FFF2-40B4-BE49-F238E27FC236}">
              <a16:creationId xmlns:a16="http://schemas.microsoft.com/office/drawing/2014/main" id="{CE549F0B-3D1E-4D4F-43DF-1BD899082791}"/>
            </a:ext>
          </a:extLst>
        </xdr:cNvPr>
        <xdr:cNvSpPr/>
      </xdr:nvSpPr>
      <xdr:spPr>
        <a:xfrm>
          <a:off x="4102100" y="8466138"/>
          <a:ext cx="2528886" cy="373062"/>
        </a:xfrm>
        <a:prstGeom prst="bracketPair">
          <a:avLst/>
        </a:prstGeom>
        <a:noFill/>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29</xdr:col>
      <xdr:colOff>78154</xdr:colOff>
      <xdr:row>0</xdr:row>
      <xdr:rowOff>29308</xdr:rowOff>
    </xdr:from>
    <xdr:to>
      <xdr:col>36</xdr:col>
      <xdr:colOff>127000</xdr:colOff>
      <xdr:row>0</xdr:row>
      <xdr:rowOff>268654</xdr:rowOff>
    </xdr:to>
    <xdr:sp macro="" textlink="">
      <xdr:nvSpPr>
        <xdr:cNvPr id="3" name="テキスト ボックス 2">
          <a:extLst>
            <a:ext uri="{FF2B5EF4-FFF2-40B4-BE49-F238E27FC236}">
              <a16:creationId xmlns:a16="http://schemas.microsoft.com/office/drawing/2014/main" id="{01B48464-FFBB-670B-F748-9ADB34E18C69}"/>
            </a:ext>
          </a:extLst>
        </xdr:cNvPr>
        <xdr:cNvSpPr txBox="1"/>
      </xdr:nvSpPr>
      <xdr:spPr>
        <a:xfrm>
          <a:off x="6784731" y="29308"/>
          <a:ext cx="1245577" cy="23934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r"/>
          <a:r>
            <a:rPr kumimoji="1" lang="en-US" altLang="ja-JP" sz="900">
              <a:latin typeface="メイリオ" panose="020B0604030504040204" pitchFamily="50" charset="-128"/>
              <a:ea typeface="メイリオ" panose="020B0604030504040204" pitchFamily="50" charset="-128"/>
            </a:rPr>
            <a:t>[WI-603a Rev.1]</a:t>
          </a:r>
          <a:endParaRPr kumimoji="1" lang="ja-JP" altLang="en-US" sz="900">
            <a:latin typeface="メイリオ" panose="020B0604030504040204" pitchFamily="50" charset="-128"/>
            <a:ea typeface="メイリオ" panose="020B0604030504040204" pitchFamily="50" charset="-128"/>
          </a:endParaRPr>
        </a:p>
      </xdr:txBody>
    </xdr:sp>
    <xdr:clientData/>
  </xdr:twoCellAnchor>
  <xdr:twoCellAnchor>
    <xdr:from>
      <xdr:col>29</xdr:col>
      <xdr:colOff>97692</xdr:colOff>
      <xdr:row>58</xdr:row>
      <xdr:rowOff>29307</xdr:rowOff>
    </xdr:from>
    <xdr:to>
      <xdr:col>36</xdr:col>
      <xdr:colOff>146538</xdr:colOff>
      <xdr:row>58</xdr:row>
      <xdr:rowOff>268653</xdr:rowOff>
    </xdr:to>
    <xdr:sp macro="" textlink="">
      <xdr:nvSpPr>
        <xdr:cNvPr id="4" name="テキスト ボックス 3">
          <a:extLst>
            <a:ext uri="{FF2B5EF4-FFF2-40B4-BE49-F238E27FC236}">
              <a16:creationId xmlns:a16="http://schemas.microsoft.com/office/drawing/2014/main" id="{CE195FCB-65FE-43CB-B876-D7927092479E}"/>
            </a:ext>
          </a:extLst>
        </xdr:cNvPr>
        <xdr:cNvSpPr txBox="1"/>
      </xdr:nvSpPr>
      <xdr:spPr>
        <a:xfrm>
          <a:off x="6804269" y="10516576"/>
          <a:ext cx="1245577" cy="23934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r"/>
          <a:r>
            <a:rPr kumimoji="1" lang="en-US" altLang="ja-JP" sz="900">
              <a:latin typeface="メイリオ" panose="020B0604030504040204" pitchFamily="50" charset="-128"/>
              <a:ea typeface="メイリオ" panose="020B0604030504040204" pitchFamily="50" charset="-128"/>
            </a:rPr>
            <a:t>[WI-603b Rev.1]</a:t>
          </a:r>
          <a:endParaRPr kumimoji="1" lang="ja-JP" altLang="en-US" sz="900">
            <a:latin typeface="メイリオ" panose="020B0604030504040204" pitchFamily="50" charset="-128"/>
            <a:ea typeface="メイリオ" panose="020B0604030504040204" pitchFamily="50" charset="-128"/>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1:BF116"/>
  <sheetViews>
    <sheetView tabSelected="1" view="pageBreakPreview" zoomScaleNormal="150" zoomScaleSheetLayoutView="100" workbookViewId="0">
      <selection activeCell="AC3" sqref="AC3:AE3"/>
    </sheetView>
  </sheetViews>
  <sheetFormatPr defaultColWidth="9" defaultRowHeight="12"/>
  <cols>
    <col min="1" max="1" width="27.453125" style="1" customWidth="1"/>
    <col min="2" max="37" width="2.453125" style="1" customWidth="1"/>
    <col min="38" max="38" width="0.6328125" style="1" customWidth="1"/>
    <col min="39" max="39" width="1.90625" style="1" customWidth="1"/>
    <col min="40" max="41" width="1.90625" style="1" hidden="1" customWidth="1"/>
    <col min="42" max="47" width="9" style="27" hidden="1" customWidth="1"/>
    <col min="48" max="52" width="9" style="1" hidden="1" customWidth="1"/>
    <col min="53" max="59" width="9" style="1" customWidth="1"/>
    <col min="60" max="16384" width="9" style="1"/>
  </cols>
  <sheetData>
    <row r="1" spans="2:58" ht="22.5" customHeight="1">
      <c r="B1" s="165" t="s">
        <v>233</v>
      </c>
      <c r="C1" s="165"/>
      <c r="D1" s="165"/>
      <c r="E1" s="165"/>
      <c r="F1" s="165"/>
      <c r="G1" s="165"/>
      <c r="H1" s="165"/>
      <c r="I1" s="165"/>
      <c r="J1" s="165"/>
      <c r="K1" s="165"/>
      <c r="L1" s="165"/>
      <c r="M1" s="165"/>
      <c r="N1" s="165"/>
      <c r="O1" s="165"/>
      <c r="P1" s="165"/>
      <c r="Q1" s="165"/>
      <c r="R1" s="165"/>
      <c r="S1" s="165"/>
      <c r="T1" s="165"/>
      <c r="U1" s="165"/>
      <c r="V1" s="165"/>
      <c r="W1" s="165"/>
      <c r="X1" s="165"/>
      <c r="Y1" s="165"/>
      <c r="Z1" s="165"/>
      <c r="AA1" s="166"/>
      <c r="AB1" s="166"/>
      <c r="AC1" s="166"/>
      <c r="AD1" s="166"/>
      <c r="AE1" s="166"/>
      <c r="AF1" s="166"/>
      <c r="AG1" s="166"/>
      <c r="AH1" s="166"/>
      <c r="AI1" s="166"/>
      <c r="AJ1" s="166"/>
      <c r="AK1" s="166"/>
    </row>
    <row r="2" spans="2:58" ht="7.5" customHeight="1" thickBot="1">
      <c r="B2" s="167"/>
      <c r="C2" s="168"/>
      <c r="D2" s="168"/>
      <c r="E2" s="168"/>
      <c r="F2" s="168"/>
      <c r="G2" s="168"/>
      <c r="H2" s="168"/>
      <c r="I2" s="168"/>
      <c r="J2" s="168"/>
      <c r="K2" s="168"/>
      <c r="L2" s="168"/>
      <c r="M2" s="168"/>
      <c r="N2" s="168"/>
      <c r="O2" s="168"/>
      <c r="P2" s="168"/>
      <c r="Q2" s="168"/>
      <c r="R2" s="168"/>
      <c r="S2" s="168"/>
      <c r="T2" s="168"/>
      <c r="U2" s="168"/>
      <c r="V2" s="168"/>
      <c r="W2" s="168"/>
      <c r="X2" s="168"/>
      <c r="Y2" s="168"/>
      <c r="Z2" s="168"/>
      <c r="AA2" s="168"/>
      <c r="AB2" s="168"/>
      <c r="AC2" s="168"/>
      <c r="AD2" s="168"/>
      <c r="AE2" s="168"/>
      <c r="AF2" s="168"/>
      <c r="AG2" s="168"/>
      <c r="AH2" s="168"/>
      <c r="AI2" s="168"/>
      <c r="AJ2" s="168"/>
      <c r="AK2" s="168"/>
    </row>
    <row r="3" spans="2:58" s="2" customFormat="1" ht="18.75" customHeight="1" thickBot="1">
      <c r="Y3" s="169" t="s">
        <v>0</v>
      </c>
      <c r="Z3" s="170"/>
      <c r="AA3" s="170"/>
      <c r="AB3" s="171"/>
      <c r="AC3" s="175"/>
      <c r="AD3" s="176"/>
      <c r="AE3" s="176"/>
      <c r="AF3" s="28" t="s">
        <v>1</v>
      </c>
      <c r="AG3" s="29"/>
      <c r="AH3" s="28" t="s">
        <v>2</v>
      </c>
      <c r="AI3" s="29"/>
      <c r="AJ3" s="30" t="s">
        <v>3</v>
      </c>
      <c r="AP3" s="22"/>
      <c r="AQ3" s="22"/>
      <c r="AR3" s="22"/>
      <c r="AS3" s="22"/>
      <c r="AT3" s="22"/>
      <c r="AU3" s="22"/>
    </row>
    <row r="4" spans="2:58" s="2" customFormat="1" ht="18.75" customHeight="1">
      <c r="B4" s="178" t="s">
        <v>31</v>
      </c>
      <c r="C4" s="178"/>
      <c r="D4" s="178"/>
      <c r="E4" s="178"/>
      <c r="F4" s="178"/>
      <c r="G4" s="178"/>
      <c r="H4" s="178"/>
      <c r="I4" s="178"/>
      <c r="J4" s="178"/>
      <c r="K4" s="178"/>
      <c r="L4" s="178"/>
      <c r="Y4" s="172" t="s">
        <v>4</v>
      </c>
      <c r="Z4" s="173"/>
      <c r="AA4" s="173"/>
      <c r="AB4" s="174"/>
      <c r="AC4" s="172"/>
      <c r="AD4" s="177"/>
      <c r="AE4" s="177"/>
      <c r="AF4" s="31" t="s">
        <v>1</v>
      </c>
      <c r="AG4" s="31"/>
      <c r="AH4" s="31" t="s">
        <v>2</v>
      </c>
      <c r="AI4" s="31"/>
      <c r="AJ4" s="32" t="s">
        <v>3</v>
      </c>
      <c r="AP4" s="22"/>
      <c r="AQ4" s="22"/>
      <c r="AR4" s="22"/>
      <c r="AS4" s="22"/>
      <c r="AT4" s="22"/>
      <c r="AU4" s="22"/>
    </row>
    <row r="5" spans="2:58" s="2" customFormat="1" ht="18" customHeight="1">
      <c r="B5" s="180" t="s">
        <v>36</v>
      </c>
      <c r="C5" s="180"/>
      <c r="D5" s="180"/>
      <c r="E5" s="180"/>
      <c r="F5" s="180"/>
      <c r="G5" s="180"/>
      <c r="H5" s="180"/>
      <c r="I5" s="180"/>
      <c r="J5" s="180"/>
      <c r="K5" s="2" t="s">
        <v>6</v>
      </c>
      <c r="AP5" s="22"/>
      <c r="AQ5" s="22"/>
      <c r="AR5" s="22"/>
      <c r="AS5" s="22"/>
      <c r="AT5" s="22"/>
      <c r="AU5" s="22"/>
    </row>
    <row r="6" spans="2:58" s="2" customFormat="1" ht="37.5" customHeight="1">
      <c r="O6" s="180" t="s">
        <v>7</v>
      </c>
      <c r="P6" s="181"/>
      <c r="Q6" s="181"/>
      <c r="R6" s="181"/>
      <c r="S6" s="183"/>
      <c r="T6" s="183"/>
      <c r="U6" s="183"/>
      <c r="V6" s="183"/>
      <c r="W6" s="183"/>
      <c r="X6" s="183"/>
      <c r="Y6" s="183"/>
      <c r="Z6" s="183"/>
      <c r="AA6" s="183"/>
      <c r="AB6" s="183"/>
      <c r="AC6" s="183"/>
      <c r="AD6" s="183"/>
      <c r="AE6" s="183"/>
      <c r="AF6" s="183"/>
      <c r="AG6" s="183"/>
      <c r="AH6" s="183"/>
      <c r="AI6" s="183"/>
      <c r="AJ6" s="183"/>
      <c r="AK6" s="183"/>
      <c r="AP6" s="22"/>
      <c r="AQ6" s="22"/>
      <c r="AR6" s="22"/>
      <c r="AS6" s="22"/>
      <c r="AT6" s="22"/>
      <c r="AU6" s="22"/>
    </row>
    <row r="7" spans="2:58" s="2" customFormat="1" ht="14.5" customHeight="1">
      <c r="O7" s="180" t="s">
        <v>288</v>
      </c>
      <c r="P7" s="180"/>
      <c r="Q7" s="180"/>
      <c r="R7" s="180"/>
      <c r="S7" s="183"/>
      <c r="T7" s="183"/>
      <c r="U7" s="183"/>
      <c r="V7" s="183"/>
      <c r="W7" s="183"/>
      <c r="X7" s="183"/>
      <c r="Y7" s="183"/>
      <c r="Z7" s="183"/>
      <c r="AA7" s="183"/>
      <c r="AB7" s="183"/>
      <c r="AC7" s="183"/>
      <c r="AD7" s="183"/>
      <c r="AE7" s="183"/>
      <c r="AF7" s="183"/>
      <c r="AG7" s="183"/>
      <c r="AH7" s="183"/>
      <c r="AI7" s="183"/>
      <c r="AJ7" s="183"/>
      <c r="AK7" s="183"/>
      <c r="AP7" s="22"/>
      <c r="AQ7" s="22"/>
      <c r="AR7" s="22"/>
      <c r="AS7" s="22"/>
      <c r="AT7" s="22"/>
      <c r="AU7" s="22"/>
    </row>
    <row r="8" spans="2:58" s="2" customFormat="1" ht="22.5" customHeight="1">
      <c r="O8" s="178" t="s">
        <v>8</v>
      </c>
      <c r="P8" s="182"/>
      <c r="Q8" s="182"/>
      <c r="R8" s="182"/>
      <c r="S8" s="183"/>
      <c r="T8" s="183"/>
      <c r="U8" s="183"/>
      <c r="V8" s="183"/>
      <c r="W8" s="183"/>
      <c r="X8" s="183"/>
      <c r="Y8" s="183"/>
      <c r="Z8" s="183"/>
      <c r="AA8" s="183"/>
      <c r="AB8" s="183"/>
      <c r="AC8" s="183"/>
      <c r="AD8" s="183"/>
      <c r="AE8" s="183"/>
      <c r="AF8" s="183"/>
      <c r="AG8" s="183"/>
      <c r="AH8" s="183"/>
      <c r="AI8" s="183"/>
      <c r="AJ8" s="179" t="s">
        <v>5</v>
      </c>
      <c r="AK8" s="179"/>
      <c r="AP8" s="22"/>
      <c r="AQ8" s="22"/>
      <c r="AR8" s="22"/>
      <c r="AS8" s="22"/>
      <c r="AT8" s="22"/>
      <c r="AU8" s="22"/>
    </row>
    <row r="9" spans="2:58" s="2" customFormat="1" ht="37.5" customHeight="1">
      <c r="O9" s="180" t="s">
        <v>9</v>
      </c>
      <c r="P9" s="181"/>
      <c r="Q9" s="181"/>
      <c r="R9" s="181"/>
      <c r="S9" s="183"/>
      <c r="T9" s="183"/>
      <c r="U9" s="183"/>
      <c r="V9" s="183"/>
      <c r="W9" s="183"/>
      <c r="X9" s="183"/>
      <c r="Y9" s="183"/>
      <c r="Z9" s="183"/>
      <c r="AA9" s="183"/>
      <c r="AB9" s="183"/>
      <c r="AC9" s="183"/>
      <c r="AD9" s="183"/>
      <c r="AE9" s="183"/>
      <c r="AF9" s="183"/>
      <c r="AG9" s="183"/>
      <c r="AH9" s="183"/>
      <c r="AI9" s="183"/>
      <c r="AJ9" s="183"/>
      <c r="AK9" s="183"/>
      <c r="AP9" s="22"/>
      <c r="AQ9" s="22"/>
      <c r="AR9" s="22"/>
      <c r="AS9" s="22"/>
      <c r="AT9" s="22"/>
      <c r="AU9" s="22"/>
    </row>
    <row r="10" spans="2:58" s="2" customFormat="1" ht="7.5" customHeight="1" thickBot="1">
      <c r="S10" s="3"/>
      <c r="W10" s="3"/>
      <c r="X10" s="3"/>
      <c r="Y10" s="3"/>
      <c r="Z10" s="3"/>
      <c r="AA10" s="3"/>
      <c r="AB10" s="3"/>
      <c r="AC10" s="3"/>
      <c r="AD10" s="3"/>
      <c r="AE10" s="3"/>
      <c r="AF10" s="3"/>
      <c r="AG10" s="3"/>
      <c r="AH10" s="3"/>
      <c r="AI10" s="3"/>
      <c r="AJ10" s="3"/>
      <c r="AK10" s="3"/>
      <c r="AP10" s="22"/>
      <c r="AQ10" s="22"/>
      <c r="AR10" s="22"/>
      <c r="AS10" s="22"/>
      <c r="AT10" s="22"/>
      <c r="AU10" s="22"/>
    </row>
    <row r="11" spans="2:58" s="2" customFormat="1" ht="21.75" customHeight="1" thickBot="1">
      <c r="B11" s="207" t="s">
        <v>285</v>
      </c>
      <c r="C11" s="207"/>
      <c r="D11" s="207"/>
      <c r="E11" s="207"/>
      <c r="F11" s="207"/>
      <c r="G11" s="207"/>
      <c r="H11" s="207"/>
      <c r="I11" s="207"/>
      <c r="J11" s="207"/>
      <c r="K11" s="207"/>
      <c r="L11" s="207"/>
      <c r="M11" s="207"/>
      <c r="N11" s="207"/>
      <c r="O11" s="207"/>
      <c r="P11" s="207"/>
      <c r="Q11" s="207"/>
      <c r="R11" s="207"/>
      <c r="S11" s="207"/>
      <c r="T11" s="207"/>
      <c r="U11" s="207"/>
      <c r="V11" s="207"/>
      <c r="W11" s="217" t="s">
        <v>54</v>
      </c>
      <c r="X11" s="218"/>
      <c r="Y11" s="218"/>
      <c r="Z11" s="218"/>
      <c r="AA11" s="218"/>
      <c r="AB11" s="218"/>
      <c r="AC11" s="219"/>
      <c r="AD11" s="219"/>
      <c r="AE11" s="219"/>
      <c r="AF11" s="219"/>
      <c r="AG11" s="219"/>
      <c r="AH11" s="219"/>
      <c r="AI11" s="219"/>
      <c r="AJ11" s="219"/>
      <c r="AK11" s="220"/>
      <c r="AP11" s="22"/>
      <c r="AQ11" s="22"/>
      <c r="AR11" s="22"/>
      <c r="AS11" s="22"/>
      <c r="AT11" s="22"/>
      <c r="AU11" s="22"/>
    </row>
    <row r="12" spans="2:58" s="2" customFormat="1" ht="7.5" customHeight="1">
      <c r="AP12" s="22"/>
      <c r="AQ12" s="22"/>
      <c r="AR12" s="22"/>
      <c r="AS12" s="22"/>
      <c r="AT12" s="22"/>
      <c r="AU12" s="22"/>
    </row>
    <row r="13" spans="2:58" s="2" customFormat="1" ht="7.5" customHeight="1" thickBot="1">
      <c r="B13" s="33"/>
      <c r="C13" s="34"/>
      <c r="D13" s="34"/>
      <c r="E13" s="34"/>
      <c r="F13" s="34"/>
      <c r="G13" s="34"/>
      <c r="H13" s="34"/>
      <c r="I13" s="34"/>
      <c r="J13" s="34"/>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5"/>
      <c r="AP13" s="22"/>
      <c r="AQ13" s="22"/>
      <c r="AR13" s="22"/>
      <c r="AS13" s="22"/>
      <c r="AT13" s="22"/>
      <c r="AU13" s="22"/>
    </row>
    <row r="14" spans="2:58" s="2" customFormat="1" ht="21" customHeight="1" thickBot="1">
      <c r="B14" s="36"/>
      <c r="C14" s="226" t="s">
        <v>41</v>
      </c>
      <c r="D14" s="209"/>
      <c r="E14" s="210" t="s">
        <v>217</v>
      </c>
      <c r="F14" s="211"/>
      <c r="G14" s="211"/>
      <c r="H14" s="212"/>
      <c r="I14" s="208" t="s">
        <v>41</v>
      </c>
      <c r="J14" s="209"/>
      <c r="K14" s="210" t="s">
        <v>215</v>
      </c>
      <c r="L14" s="211"/>
      <c r="M14" s="211"/>
      <c r="N14" s="213"/>
      <c r="Q14" s="214" t="s">
        <v>11</v>
      </c>
      <c r="R14" s="215"/>
      <c r="S14" s="215"/>
      <c r="T14" s="215"/>
      <c r="U14" s="216"/>
      <c r="V14" s="227"/>
      <c r="W14" s="228"/>
      <c r="X14" s="228"/>
      <c r="Y14" s="228"/>
      <c r="Z14" s="229"/>
      <c r="AA14" s="37" t="s">
        <v>269</v>
      </c>
      <c r="AB14" s="230"/>
      <c r="AC14" s="230"/>
      <c r="AD14" s="230"/>
      <c r="AE14" s="230"/>
      <c r="AF14" s="230"/>
      <c r="AG14" s="230"/>
      <c r="AH14" s="230"/>
      <c r="AI14" s="230"/>
      <c r="AJ14" s="231"/>
      <c r="AK14" s="38"/>
      <c r="AL14" s="21"/>
      <c r="AM14" s="21"/>
      <c r="AN14" s="21"/>
      <c r="AO14" s="2" t="s">
        <v>42</v>
      </c>
      <c r="AP14" s="22"/>
      <c r="AQ14" s="22"/>
      <c r="AR14" s="22"/>
      <c r="AS14" s="22"/>
      <c r="AT14" s="22"/>
      <c r="AU14" s="22"/>
      <c r="BA14" s="38"/>
      <c r="BF14" s="2" t="s">
        <v>42</v>
      </c>
    </row>
    <row r="15" spans="2:58" s="2" customFormat="1" ht="21" customHeight="1" thickBot="1">
      <c r="B15" s="36"/>
      <c r="C15" s="205" t="s">
        <v>41</v>
      </c>
      <c r="D15" s="206"/>
      <c r="E15" s="221" t="s">
        <v>234</v>
      </c>
      <c r="F15" s="222"/>
      <c r="G15" s="222"/>
      <c r="H15" s="223"/>
      <c r="I15" s="224" t="s">
        <v>41</v>
      </c>
      <c r="J15" s="206"/>
      <c r="K15" s="221" t="s">
        <v>216</v>
      </c>
      <c r="L15" s="222"/>
      <c r="M15" s="222"/>
      <c r="N15" s="225"/>
      <c r="Q15" s="214" t="s">
        <v>55</v>
      </c>
      <c r="R15" s="215"/>
      <c r="S15" s="215"/>
      <c r="T15" s="215"/>
      <c r="U15" s="216"/>
      <c r="V15" s="269"/>
      <c r="W15" s="270"/>
      <c r="X15" s="270"/>
      <c r="Y15" s="270"/>
      <c r="Z15" s="270"/>
      <c r="AA15" s="270"/>
      <c r="AB15" s="270"/>
      <c r="AC15" s="270"/>
      <c r="AD15" s="270"/>
      <c r="AE15" s="270"/>
      <c r="AF15" s="270"/>
      <c r="AG15" s="270"/>
      <c r="AH15" s="270"/>
      <c r="AI15" s="271"/>
      <c r="AJ15" s="272"/>
      <c r="AK15" s="38"/>
      <c r="AO15" s="2" t="s">
        <v>43</v>
      </c>
      <c r="AP15" s="22"/>
      <c r="AQ15" s="22"/>
      <c r="AR15" s="22"/>
      <c r="AS15" s="22"/>
      <c r="AT15" s="22"/>
      <c r="AU15" s="22"/>
    </row>
    <row r="16" spans="2:58" s="2" customFormat="1" ht="7.5" customHeight="1" thickBot="1">
      <c r="B16" s="36"/>
      <c r="T16" s="3"/>
      <c r="U16" s="3"/>
      <c r="V16" s="3"/>
      <c r="W16" s="3"/>
      <c r="X16" s="3"/>
      <c r="Y16" s="3"/>
      <c r="Z16" s="3"/>
      <c r="AA16" s="3"/>
      <c r="AB16" s="3"/>
      <c r="AC16" s="3"/>
      <c r="AD16" s="3"/>
      <c r="AE16" s="3"/>
      <c r="AF16" s="3"/>
      <c r="AG16" s="3"/>
      <c r="AH16" s="3"/>
      <c r="AI16" s="3"/>
      <c r="AJ16" s="3"/>
      <c r="AK16" s="38"/>
      <c r="AP16" s="22"/>
      <c r="AQ16" s="22"/>
      <c r="AR16" s="22"/>
      <c r="AS16" s="22"/>
      <c r="AT16" s="22"/>
      <c r="AU16" s="22"/>
    </row>
    <row r="17" spans="2:51" s="2" customFormat="1" ht="18" customHeight="1">
      <c r="B17" s="36"/>
      <c r="C17" s="232" t="s">
        <v>35</v>
      </c>
      <c r="D17" s="233"/>
      <c r="E17" s="234"/>
      <c r="F17" s="200"/>
      <c r="G17" s="200"/>
      <c r="H17" s="200"/>
      <c r="I17" s="200"/>
      <c r="J17" s="200"/>
      <c r="K17" s="201"/>
      <c r="L17" s="236" t="s">
        <v>88</v>
      </c>
      <c r="M17" s="237"/>
      <c r="N17" s="237"/>
      <c r="O17" s="237"/>
      <c r="P17" s="238"/>
      <c r="Q17" s="239" t="str">
        <f>IFERROR(VLOOKUP(F17,'コード（非表示）'!B3:D57,2,1),"")</f>
        <v/>
      </c>
      <c r="R17" s="239"/>
      <c r="S17" s="239"/>
      <c r="T17" s="239"/>
      <c r="U17" s="239"/>
      <c r="V17" s="239" t="str">
        <f>IFERROR(VLOOKUP(F17,'コード（非表示）'!B3:D57,3,1),"")</f>
        <v/>
      </c>
      <c r="W17" s="239"/>
      <c r="X17" s="239"/>
      <c r="Y17" s="239"/>
      <c r="Z17" s="239"/>
      <c r="AA17" s="200"/>
      <c r="AB17" s="200"/>
      <c r="AC17" s="200"/>
      <c r="AD17" s="200"/>
      <c r="AE17" s="200"/>
      <c r="AF17" s="200"/>
      <c r="AG17" s="200"/>
      <c r="AH17" s="200"/>
      <c r="AI17" s="200"/>
      <c r="AJ17" s="240"/>
      <c r="AK17" s="38"/>
      <c r="AN17" s="1"/>
      <c r="AO17" s="2" t="s">
        <v>45</v>
      </c>
      <c r="AP17" s="22"/>
      <c r="AQ17" s="22"/>
      <c r="AR17" s="22"/>
      <c r="AS17" s="22"/>
      <c r="AT17" s="22"/>
      <c r="AU17" s="22"/>
    </row>
    <row r="18" spans="2:51" s="2" customFormat="1" ht="18" customHeight="1">
      <c r="B18" s="36"/>
      <c r="C18" s="203" t="s">
        <v>73</v>
      </c>
      <c r="D18" s="241" t="s">
        <v>32</v>
      </c>
      <c r="E18" s="241"/>
      <c r="F18" s="241"/>
      <c r="G18" s="241"/>
      <c r="H18" s="241"/>
      <c r="I18" s="241"/>
      <c r="J18" s="241"/>
      <c r="K18" s="242"/>
      <c r="L18" s="39" t="s">
        <v>41</v>
      </c>
      <c r="M18" s="235" t="s">
        <v>56</v>
      </c>
      <c r="N18" s="235"/>
      <c r="O18" s="235"/>
      <c r="P18" s="235"/>
      <c r="Q18" s="235"/>
      <c r="R18" s="39" t="s">
        <v>41</v>
      </c>
      <c r="S18" s="199" t="s">
        <v>57</v>
      </c>
      <c r="T18" s="199"/>
      <c r="U18" s="199"/>
      <c r="V18" s="199"/>
      <c r="W18" s="39" t="s">
        <v>42</v>
      </c>
      <c r="X18" s="180" t="s">
        <v>59</v>
      </c>
      <c r="Y18" s="180"/>
      <c r="Z18" s="40" t="s">
        <v>60</v>
      </c>
      <c r="AA18" s="202"/>
      <c r="AB18" s="202"/>
      <c r="AC18" s="202"/>
      <c r="AD18" s="202"/>
      <c r="AE18" s="202"/>
      <c r="AF18" s="202"/>
      <c r="AG18" s="202"/>
      <c r="AH18" s="202"/>
      <c r="AI18" s="202"/>
      <c r="AJ18" s="41" t="s">
        <v>58</v>
      </c>
      <c r="AK18" s="38"/>
      <c r="AO18" s="2" t="s">
        <v>44</v>
      </c>
      <c r="AP18" s="27"/>
      <c r="AQ18" s="22"/>
      <c r="AR18" s="22"/>
      <c r="AS18" s="22"/>
      <c r="AT18" s="22"/>
      <c r="AU18" s="22"/>
    </row>
    <row r="19" spans="2:51" s="2" customFormat="1" ht="18" customHeight="1">
      <c r="B19" s="36"/>
      <c r="C19" s="203"/>
      <c r="D19" s="241" t="s">
        <v>33</v>
      </c>
      <c r="E19" s="241"/>
      <c r="F19" s="241"/>
      <c r="G19" s="241"/>
      <c r="H19" s="241"/>
      <c r="I19" s="241"/>
      <c r="J19" s="241"/>
      <c r="K19" s="242"/>
      <c r="L19" s="42" t="s">
        <v>41</v>
      </c>
      <c r="M19" s="199" t="s">
        <v>61</v>
      </c>
      <c r="N19" s="199"/>
      <c r="O19" s="199"/>
      <c r="P19" s="199"/>
      <c r="Q19" s="199"/>
      <c r="R19" s="42" t="s">
        <v>41</v>
      </c>
      <c r="S19" s="199" t="s">
        <v>62</v>
      </c>
      <c r="T19" s="199"/>
      <c r="U19" s="199"/>
      <c r="V19" s="199"/>
      <c r="W19" s="43"/>
      <c r="X19" s="43"/>
      <c r="Y19" s="43"/>
      <c r="Z19" s="43"/>
      <c r="AA19" s="43"/>
      <c r="AB19" s="43"/>
      <c r="AC19" s="43"/>
      <c r="AD19" s="43"/>
      <c r="AE19" s="43"/>
      <c r="AF19" s="43"/>
      <c r="AG19" s="43"/>
      <c r="AH19" s="43"/>
      <c r="AI19" s="43"/>
      <c r="AJ19" s="44"/>
      <c r="AK19" s="38"/>
      <c r="AO19" s="2" t="s">
        <v>269</v>
      </c>
      <c r="AP19" s="22"/>
      <c r="AQ19" s="22"/>
      <c r="AR19" s="22"/>
      <c r="AS19" s="22"/>
      <c r="AT19" s="22"/>
      <c r="AU19" s="22"/>
      <c r="AY19" s="38"/>
    </row>
    <row r="20" spans="2:51" s="2" customFormat="1" ht="18" customHeight="1" thickBot="1">
      <c r="B20" s="36"/>
      <c r="C20" s="204"/>
      <c r="D20" s="267" t="s">
        <v>34</v>
      </c>
      <c r="E20" s="267"/>
      <c r="F20" s="267"/>
      <c r="G20" s="267"/>
      <c r="H20" s="267"/>
      <c r="I20" s="267"/>
      <c r="J20" s="267"/>
      <c r="K20" s="268"/>
      <c r="L20" s="45" t="s">
        <v>41</v>
      </c>
      <c r="M20" s="266" t="s">
        <v>63</v>
      </c>
      <c r="N20" s="266"/>
      <c r="O20" s="266"/>
      <c r="P20" s="266"/>
      <c r="Q20" s="266"/>
      <c r="R20" s="45" t="s">
        <v>42</v>
      </c>
      <c r="S20" s="273" t="s">
        <v>59</v>
      </c>
      <c r="T20" s="273"/>
      <c r="U20" s="46" t="s">
        <v>60</v>
      </c>
      <c r="V20" s="425"/>
      <c r="W20" s="425"/>
      <c r="X20" s="425"/>
      <c r="Y20" s="425"/>
      <c r="Z20" s="425"/>
      <c r="AA20" s="425"/>
      <c r="AB20" s="425"/>
      <c r="AC20" s="425"/>
      <c r="AD20" s="425"/>
      <c r="AE20" s="425"/>
      <c r="AF20" s="425"/>
      <c r="AG20" s="425"/>
      <c r="AH20" s="425"/>
      <c r="AI20" s="425"/>
      <c r="AJ20" s="47" t="s">
        <v>206</v>
      </c>
      <c r="AK20" s="38"/>
      <c r="AL20" s="3"/>
      <c r="AM20" s="3"/>
      <c r="AN20" s="3"/>
      <c r="AO20" s="3" t="s">
        <v>81</v>
      </c>
      <c r="AP20" s="48"/>
      <c r="AQ20" s="48"/>
      <c r="AR20" s="48"/>
      <c r="AS20" s="48"/>
      <c r="AT20" s="48"/>
      <c r="AU20" s="48"/>
      <c r="AV20" s="3"/>
      <c r="AW20" s="3"/>
      <c r="AX20" s="3"/>
    </row>
    <row r="21" spans="2:51" s="2" customFormat="1" ht="7.5" customHeight="1" thickBot="1">
      <c r="B21" s="36"/>
      <c r="C21" s="49"/>
      <c r="D21" s="3"/>
      <c r="E21" s="3"/>
      <c r="F21" s="3"/>
      <c r="G21" s="3"/>
      <c r="H21" s="3"/>
      <c r="I21" s="3"/>
      <c r="J21" s="3"/>
      <c r="K21" s="3"/>
      <c r="L21" s="40"/>
      <c r="M21" s="26"/>
      <c r="N21" s="26"/>
      <c r="O21" s="26"/>
      <c r="P21" s="26"/>
      <c r="Q21" s="26"/>
      <c r="R21" s="40"/>
      <c r="S21" s="3"/>
      <c r="T21" s="3"/>
      <c r="U21" s="40"/>
      <c r="V21" s="3"/>
      <c r="W21" s="3"/>
      <c r="X21" s="3"/>
      <c r="Y21" s="3"/>
      <c r="Z21" s="3"/>
      <c r="AA21" s="3"/>
      <c r="AB21" s="3"/>
      <c r="AC21" s="3"/>
      <c r="AK21" s="38"/>
      <c r="AL21" s="3"/>
      <c r="AM21" s="3"/>
      <c r="AN21" s="3"/>
      <c r="AO21" s="3"/>
      <c r="AP21" s="48"/>
      <c r="AQ21" s="48"/>
      <c r="AR21" s="48"/>
      <c r="AS21" s="48"/>
      <c r="AT21" s="48"/>
      <c r="AU21" s="48"/>
      <c r="AV21" s="3"/>
      <c r="AW21" s="3"/>
      <c r="AX21" s="3"/>
    </row>
    <row r="22" spans="2:51" s="2" customFormat="1" ht="11.25" customHeight="1">
      <c r="B22" s="36"/>
      <c r="C22" s="377" t="s">
        <v>70</v>
      </c>
      <c r="D22" s="378"/>
      <c r="E22" s="378"/>
      <c r="F22" s="378"/>
      <c r="G22" s="378"/>
      <c r="H22" s="378"/>
      <c r="I22" s="378"/>
      <c r="J22" s="378"/>
      <c r="K22" s="378"/>
      <c r="L22" s="378"/>
      <c r="M22" s="378"/>
      <c r="N22" s="378"/>
      <c r="O22" s="378"/>
      <c r="P22" s="378"/>
      <c r="Q22" s="378"/>
      <c r="R22" s="378"/>
      <c r="S22" s="378"/>
      <c r="T22" s="378"/>
      <c r="U22" s="378"/>
      <c r="V22" s="378"/>
      <c r="W22" s="379"/>
      <c r="X22" s="50"/>
      <c r="Y22" s="380" t="s">
        <v>72</v>
      </c>
      <c r="Z22" s="373"/>
      <c r="AA22" s="373"/>
      <c r="AB22" s="373"/>
      <c r="AC22" s="373"/>
      <c r="AD22" s="346"/>
      <c r="AE22" s="347"/>
      <c r="AF22" s="373" t="s">
        <v>202</v>
      </c>
      <c r="AG22" s="347"/>
      <c r="AH22" s="373" t="s">
        <v>204</v>
      </c>
      <c r="AI22" s="347" t="s">
        <v>203</v>
      </c>
      <c r="AJ22" s="186" t="s">
        <v>205</v>
      </c>
      <c r="AK22" s="38"/>
      <c r="AL22" s="3"/>
      <c r="AM22" s="3"/>
      <c r="AN22" s="3"/>
      <c r="AO22" s="3"/>
      <c r="AP22" s="48"/>
      <c r="AQ22" s="48"/>
      <c r="AR22" s="48"/>
      <c r="AS22" s="48"/>
      <c r="AT22" s="48"/>
      <c r="AU22" s="48"/>
      <c r="AV22" s="3"/>
      <c r="AW22" s="3"/>
      <c r="AX22" s="3"/>
    </row>
    <row r="23" spans="2:51" s="2" customFormat="1" ht="11.25" customHeight="1" thickBot="1">
      <c r="B23" s="36"/>
      <c r="C23" s="375" t="s">
        <v>64</v>
      </c>
      <c r="D23" s="356"/>
      <c r="E23" s="356"/>
      <c r="F23" s="357" t="s">
        <v>65</v>
      </c>
      <c r="G23" s="356"/>
      <c r="H23" s="358"/>
      <c r="I23" s="356" t="s">
        <v>71</v>
      </c>
      <c r="J23" s="356"/>
      <c r="K23" s="356"/>
      <c r="L23" s="357" t="s">
        <v>66</v>
      </c>
      <c r="M23" s="356"/>
      <c r="N23" s="358"/>
      <c r="O23" s="356" t="s">
        <v>67</v>
      </c>
      <c r="P23" s="356"/>
      <c r="Q23" s="356"/>
      <c r="R23" s="357" t="s">
        <v>68</v>
      </c>
      <c r="S23" s="356"/>
      <c r="T23" s="358"/>
      <c r="U23" s="356" t="s">
        <v>69</v>
      </c>
      <c r="V23" s="356"/>
      <c r="W23" s="376"/>
      <c r="X23" s="51"/>
      <c r="Y23" s="381"/>
      <c r="Z23" s="374"/>
      <c r="AA23" s="374"/>
      <c r="AB23" s="374"/>
      <c r="AC23" s="374"/>
      <c r="AD23" s="348"/>
      <c r="AE23" s="349"/>
      <c r="AF23" s="374"/>
      <c r="AG23" s="349"/>
      <c r="AH23" s="374"/>
      <c r="AI23" s="349"/>
      <c r="AJ23" s="187"/>
      <c r="AK23" s="38"/>
      <c r="AL23" s="3"/>
      <c r="AM23" s="3"/>
      <c r="AN23" s="3"/>
      <c r="AO23" s="3" t="s">
        <v>49</v>
      </c>
      <c r="AP23" s="48"/>
      <c r="AQ23" s="48"/>
      <c r="AR23" s="48"/>
      <c r="AS23" s="48"/>
      <c r="AT23" s="48"/>
      <c r="AU23" s="48"/>
      <c r="AV23" s="3"/>
      <c r="AW23" s="3"/>
      <c r="AX23" s="3"/>
    </row>
    <row r="24" spans="2:51" s="2" customFormat="1" ht="15" customHeight="1">
      <c r="B24" s="36"/>
      <c r="C24" s="386"/>
      <c r="D24" s="351"/>
      <c r="E24" s="351"/>
      <c r="F24" s="350"/>
      <c r="G24" s="351"/>
      <c r="H24" s="352"/>
      <c r="I24" s="351"/>
      <c r="J24" s="351"/>
      <c r="K24" s="351"/>
      <c r="L24" s="350"/>
      <c r="M24" s="351"/>
      <c r="N24" s="352"/>
      <c r="O24" s="351"/>
      <c r="P24" s="351"/>
      <c r="Q24" s="351"/>
      <c r="R24" s="350"/>
      <c r="S24" s="351"/>
      <c r="T24" s="352"/>
      <c r="U24" s="351"/>
      <c r="V24" s="351"/>
      <c r="W24" s="384"/>
      <c r="X24" s="51"/>
      <c r="Y24" s="382" t="s">
        <v>280</v>
      </c>
      <c r="Z24" s="383"/>
      <c r="AA24" s="383"/>
      <c r="AB24" s="383"/>
      <c r="AC24" s="383"/>
      <c r="AD24" s="346"/>
      <c r="AE24" s="347"/>
      <c r="AF24" s="296" t="s">
        <v>202</v>
      </c>
      <c r="AG24" s="347" t="s">
        <v>203</v>
      </c>
      <c r="AH24" s="296" t="s">
        <v>204</v>
      </c>
      <c r="AI24" s="347"/>
      <c r="AJ24" s="446" t="s">
        <v>205</v>
      </c>
      <c r="AK24" s="38"/>
      <c r="AL24" s="3"/>
      <c r="AM24" s="3"/>
      <c r="AN24" s="3"/>
      <c r="AO24" s="3" t="s">
        <v>222</v>
      </c>
      <c r="AP24" s="48"/>
      <c r="AQ24" s="48"/>
      <c r="AR24" s="48"/>
      <c r="AS24" s="48"/>
      <c r="AT24" s="48"/>
      <c r="AU24" s="48"/>
      <c r="AV24" s="3"/>
      <c r="AW24" s="3"/>
      <c r="AX24" s="3"/>
    </row>
    <row r="25" spans="2:51" s="2" customFormat="1" ht="7.5" customHeight="1" thickBot="1">
      <c r="B25" s="36"/>
      <c r="C25" s="387"/>
      <c r="D25" s="354"/>
      <c r="E25" s="354"/>
      <c r="F25" s="353"/>
      <c r="G25" s="354"/>
      <c r="H25" s="355"/>
      <c r="I25" s="354"/>
      <c r="J25" s="354"/>
      <c r="K25" s="354"/>
      <c r="L25" s="353"/>
      <c r="M25" s="354"/>
      <c r="N25" s="355"/>
      <c r="O25" s="354"/>
      <c r="P25" s="354"/>
      <c r="Q25" s="354"/>
      <c r="R25" s="353"/>
      <c r="S25" s="354"/>
      <c r="T25" s="355"/>
      <c r="U25" s="354"/>
      <c r="V25" s="354"/>
      <c r="W25" s="385"/>
      <c r="X25" s="51"/>
      <c r="Y25" s="388" t="s">
        <v>281</v>
      </c>
      <c r="Z25" s="389"/>
      <c r="AA25" s="389"/>
      <c r="AB25" s="389"/>
      <c r="AC25" s="389"/>
      <c r="AD25" s="348"/>
      <c r="AE25" s="349"/>
      <c r="AF25" s="273"/>
      <c r="AG25" s="349"/>
      <c r="AH25" s="273"/>
      <c r="AI25" s="349"/>
      <c r="AJ25" s="447"/>
      <c r="AK25" s="38"/>
      <c r="AL25" s="3"/>
      <c r="AM25" s="3"/>
      <c r="AN25" s="3"/>
      <c r="AO25" s="3"/>
      <c r="AP25" s="48"/>
      <c r="AQ25" s="48"/>
      <c r="AR25" s="48"/>
      <c r="AS25" s="48"/>
      <c r="AT25" s="48"/>
      <c r="AU25" s="48"/>
      <c r="AV25" s="3"/>
      <c r="AW25" s="3"/>
      <c r="AX25" s="3"/>
    </row>
    <row r="26" spans="2:51" s="2" customFormat="1" ht="7.5" customHeight="1" thickBot="1">
      <c r="B26" s="36"/>
      <c r="C26" s="49"/>
      <c r="D26" s="49"/>
      <c r="E26" s="49"/>
      <c r="F26" s="49"/>
      <c r="G26" s="52"/>
      <c r="H26" s="52"/>
      <c r="I26" s="52"/>
      <c r="J26" s="49"/>
      <c r="K26" s="49"/>
      <c r="L26" s="49"/>
      <c r="M26" s="49"/>
      <c r="N26" s="49"/>
      <c r="O26" s="3"/>
      <c r="P26" s="3"/>
      <c r="Q26" s="3"/>
      <c r="R26" s="49"/>
      <c r="S26" s="49"/>
      <c r="T26" s="49"/>
      <c r="U26" s="49"/>
      <c r="V26" s="3"/>
      <c r="W26" s="3"/>
      <c r="X26" s="3"/>
      <c r="Y26" s="52"/>
      <c r="Z26" s="49"/>
      <c r="AA26" s="49"/>
      <c r="AB26" s="49"/>
      <c r="AC26" s="3"/>
      <c r="AD26" s="3"/>
      <c r="AE26" s="3"/>
      <c r="AF26" s="3"/>
      <c r="AG26" s="3"/>
      <c r="AK26" s="38"/>
      <c r="AP26" s="22"/>
      <c r="AQ26" s="22"/>
      <c r="AR26" s="22"/>
      <c r="AS26" s="22"/>
      <c r="AT26" s="22"/>
      <c r="AU26" s="22"/>
    </row>
    <row r="27" spans="2:51" s="2" customFormat="1" ht="19.5" customHeight="1">
      <c r="B27" s="36"/>
      <c r="C27" s="442" t="s">
        <v>207</v>
      </c>
      <c r="D27" s="443"/>
      <c r="E27" s="443"/>
      <c r="F27" s="293" t="s">
        <v>287</v>
      </c>
      <c r="G27" s="294"/>
      <c r="H27" s="294"/>
      <c r="I27" s="294"/>
      <c r="J27" s="294"/>
      <c r="K27" s="294"/>
      <c r="L27" s="294"/>
      <c r="M27" s="294"/>
      <c r="N27" s="294"/>
      <c r="O27" s="294"/>
      <c r="P27" s="294"/>
      <c r="Q27" s="294"/>
      <c r="R27" s="294"/>
      <c r="S27" s="294"/>
      <c r="T27" s="294"/>
      <c r="U27" s="294"/>
      <c r="V27" s="294"/>
      <c r="W27" s="294"/>
      <c r="X27" s="294"/>
      <c r="Y27" s="294"/>
      <c r="Z27" s="294"/>
      <c r="AA27" s="294"/>
      <c r="AB27" s="295"/>
      <c r="AC27" s="390" t="s">
        <v>236</v>
      </c>
      <c r="AD27" s="391"/>
      <c r="AE27" s="391"/>
      <c r="AF27" s="391"/>
      <c r="AG27" s="392"/>
      <c r="AH27" s="439" t="s">
        <v>246</v>
      </c>
      <c r="AI27" s="440"/>
      <c r="AJ27" s="441"/>
      <c r="AK27" s="38"/>
      <c r="AP27" s="22"/>
      <c r="AQ27" s="22"/>
      <c r="AR27" s="22"/>
      <c r="AS27" s="22"/>
      <c r="AT27" s="22"/>
      <c r="AU27" s="22"/>
    </row>
    <row r="28" spans="2:51" s="2" customFormat="1" ht="9" customHeight="1">
      <c r="B28" s="36"/>
      <c r="C28" s="281"/>
      <c r="D28" s="282"/>
      <c r="E28" s="282"/>
      <c r="F28" s="188"/>
      <c r="G28" s="189"/>
      <c r="H28" s="189"/>
      <c r="I28" s="189"/>
      <c r="J28" s="189"/>
      <c r="K28" s="189"/>
      <c r="L28" s="189"/>
      <c r="M28" s="189"/>
      <c r="N28" s="189"/>
      <c r="O28" s="189"/>
      <c r="P28" s="189"/>
      <c r="Q28" s="189"/>
      <c r="R28" s="189"/>
      <c r="S28" s="189"/>
      <c r="T28" s="189"/>
      <c r="U28" s="189"/>
      <c r="V28" s="189"/>
      <c r="W28" s="189"/>
      <c r="X28" s="189"/>
      <c r="Y28" s="189"/>
      <c r="Z28" s="189"/>
      <c r="AA28" s="189"/>
      <c r="AB28" s="190"/>
      <c r="AC28" s="194"/>
      <c r="AD28" s="195"/>
      <c r="AE28" s="195"/>
      <c r="AF28" s="195"/>
      <c r="AG28" s="196"/>
      <c r="AH28" s="278"/>
      <c r="AI28" s="279"/>
      <c r="AJ28" s="280"/>
      <c r="AK28" s="38"/>
      <c r="AP28" s="22"/>
      <c r="AQ28" s="22"/>
      <c r="AR28" s="22"/>
      <c r="AS28" s="22"/>
      <c r="AT28" s="22"/>
      <c r="AU28" s="22"/>
    </row>
    <row r="29" spans="2:51" s="2" customFormat="1" ht="9" customHeight="1">
      <c r="B29" s="36"/>
      <c r="C29" s="283"/>
      <c r="D29" s="284"/>
      <c r="E29" s="284"/>
      <c r="F29" s="191"/>
      <c r="G29" s="192"/>
      <c r="H29" s="192"/>
      <c r="I29" s="192"/>
      <c r="J29" s="192"/>
      <c r="K29" s="192"/>
      <c r="L29" s="192"/>
      <c r="M29" s="192"/>
      <c r="N29" s="192"/>
      <c r="O29" s="192"/>
      <c r="P29" s="192"/>
      <c r="Q29" s="192"/>
      <c r="R29" s="192"/>
      <c r="S29" s="192"/>
      <c r="T29" s="192"/>
      <c r="U29" s="192"/>
      <c r="V29" s="192"/>
      <c r="W29" s="192"/>
      <c r="X29" s="192"/>
      <c r="Y29" s="192"/>
      <c r="Z29" s="192"/>
      <c r="AA29" s="192"/>
      <c r="AB29" s="193"/>
      <c r="AC29" s="197"/>
      <c r="AD29" s="197"/>
      <c r="AE29" s="197"/>
      <c r="AF29" s="197"/>
      <c r="AG29" s="198"/>
      <c r="AH29" s="278"/>
      <c r="AI29" s="279"/>
      <c r="AJ29" s="280"/>
      <c r="AK29" s="38"/>
      <c r="AP29" s="22"/>
      <c r="AQ29" s="22"/>
      <c r="AR29" s="22"/>
      <c r="AS29" s="22"/>
      <c r="AT29" s="22"/>
      <c r="AU29" s="22"/>
    </row>
    <row r="30" spans="2:51" s="2" customFormat="1" ht="9" customHeight="1">
      <c r="B30" s="36"/>
      <c r="C30" s="281"/>
      <c r="D30" s="282"/>
      <c r="E30" s="282"/>
      <c r="F30" s="188"/>
      <c r="G30" s="189"/>
      <c r="H30" s="189"/>
      <c r="I30" s="189"/>
      <c r="J30" s="189"/>
      <c r="K30" s="189"/>
      <c r="L30" s="189"/>
      <c r="M30" s="189"/>
      <c r="N30" s="189"/>
      <c r="O30" s="189"/>
      <c r="P30" s="189"/>
      <c r="Q30" s="189"/>
      <c r="R30" s="189"/>
      <c r="S30" s="189"/>
      <c r="T30" s="189"/>
      <c r="U30" s="189"/>
      <c r="V30" s="189"/>
      <c r="W30" s="189"/>
      <c r="X30" s="189"/>
      <c r="Y30" s="189"/>
      <c r="Z30" s="189"/>
      <c r="AA30" s="189"/>
      <c r="AB30" s="190"/>
      <c r="AC30" s="194"/>
      <c r="AD30" s="195"/>
      <c r="AE30" s="195"/>
      <c r="AF30" s="195"/>
      <c r="AG30" s="196"/>
      <c r="AH30" s="278"/>
      <c r="AI30" s="279"/>
      <c r="AJ30" s="280"/>
      <c r="AK30" s="38"/>
      <c r="AP30" s="22"/>
      <c r="AQ30" s="22"/>
      <c r="AR30" s="22"/>
      <c r="AS30" s="22"/>
      <c r="AT30" s="22"/>
      <c r="AU30" s="22"/>
    </row>
    <row r="31" spans="2:51" s="2" customFormat="1" ht="9" customHeight="1">
      <c r="B31" s="36"/>
      <c r="C31" s="283"/>
      <c r="D31" s="284"/>
      <c r="E31" s="284"/>
      <c r="F31" s="191"/>
      <c r="G31" s="192"/>
      <c r="H31" s="192"/>
      <c r="I31" s="192"/>
      <c r="J31" s="192"/>
      <c r="K31" s="192"/>
      <c r="L31" s="192"/>
      <c r="M31" s="192"/>
      <c r="N31" s="192"/>
      <c r="O31" s="192"/>
      <c r="P31" s="192"/>
      <c r="Q31" s="192"/>
      <c r="R31" s="192"/>
      <c r="S31" s="192"/>
      <c r="T31" s="192"/>
      <c r="U31" s="192"/>
      <c r="V31" s="192"/>
      <c r="W31" s="192"/>
      <c r="X31" s="192"/>
      <c r="Y31" s="192"/>
      <c r="Z31" s="192"/>
      <c r="AA31" s="192"/>
      <c r="AB31" s="193"/>
      <c r="AC31" s="197"/>
      <c r="AD31" s="197"/>
      <c r="AE31" s="197"/>
      <c r="AF31" s="197"/>
      <c r="AG31" s="198"/>
      <c r="AH31" s="278"/>
      <c r="AI31" s="279"/>
      <c r="AJ31" s="280"/>
      <c r="AK31" s="38"/>
      <c r="AP31" s="22"/>
      <c r="AQ31" s="22"/>
      <c r="AR31" s="22"/>
      <c r="AS31" s="22"/>
      <c r="AT31" s="22"/>
      <c r="AU31" s="22"/>
    </row>
    <row r="32" spans="2:51" s="2" customFormat="1" ht="9" customHeight="1">
      <c r="B32" s="36"/>
      <c r="C32" s="281"/>
      <c r="D32" s="282"/>
      <c r="E32" s="282"/>
      <c r="F32" s="188"/>
      <c r="G32" s="189"/>
      <c r="H32" s="189"/>
      <c r="I32" s="189"/>
      <c r="J32" s="189"/>
      <c r="K32" s="189"/>
      <c r="L32" s="189"/>
      <c r="M32" s="189"/>
      <c r="N32" s="189"/>
      <c r="O32" s="189"/>
      <c r="P32" s="189"/>
      <c r="Q32" s="189"/>
      <c r="R32" s="189"/>
      <c r="S32" s="189"/>
      <c r="T32" s="189"/>
      <c r="U32" s="189"/>
      <c r="V32" s="189"/>
      <c r="W32" s="189"/>
      <c r="X32" s="189"/>
      <c r="Y32" s="189"/>
      <c r="Z32" s="189"/>
      <c r="AA32" s="189"/>
      <c r="AB32" s="190"/>
      <c r="AC32" s="194"/>
      <c r="AD32" s="195"/>
      <c r="AE32" s="195"/>
      <c r="AF32" s="195"/>
      <c r="AG32" s="196"/>
      <c r="AH32" s="278"/>
      <c r="AI32" s="279"/>
      <c r="AJ32" s="280"/>
      <c r="AK32" s="38"/>
      <c r="AP32" s="22"/>
      <c r="AQ32" s="22"/>
      <c r="AR32" s="22"/>
      <c r="AS32" s="22"/>
      <c r="AT32" s="22"/>
      <c r="AU32" s="22"/>
    </row>
    <row r="33" spans="2:50" s="2" customFormat="1" ht="9" customHeight="1">
      <c r="B33" s="36"/>
      <c r="C33" s="283"/>
      <c r="D33" s="284"/>
      <c r="E33" s="284"/>
      <c r="F33" s="191"/>
      <c r="G33" s="192"/>
      <c r="H33" s="192"/>
      <c r="I33" s="192"/>
      <c r="J33" s="192"/>
      <c r="K33" s="192"/>
      <c r="L33" s="192"/>
      <c r="M33" s="192"/>
      <c r="N33" s="192"/>
      <c r="O33" s="192"/>
      <c r="P33" s="192"/>
      <c r="Q33" s="192"/>
      <c r="R33" s="192"/>
      <c r="S33" s="192"/>
      <c r="T33" s="192"/>
      <c r="U33" s="192"/>
      <c r="V33" s="192"/>
      <c r="W33" s="192"/>
      <c r="X33" s="192"/>
      <c r="Y33" s="192"/>
      <c r="Z33" s="192"/>
      <c r="AA33" s="192"/>
      <c r="AB33" s="193"/>
      <c r="AC33" s="197"/>
      <c r="AD33" s="197"/>
      <c r="AE33" s="197"/>
      <c r="AF33" s="197"/>
      <c r="AG33" s="198"/>
      <c r="AH33" s="278"/>
      <c r="AI33" s="279"/>
      <c r="AJ33" s="280"/>
      <c r="AK33" s="38"/>
      <c r="AP33" s="22"/>
      <c r="AQ33" s="22"/>
      <c r="AR33" s="22"/>
      <c r="AS33" s="22"/>
      <c r="AT33" s="22"/>
      <c r="AU33" s="22"/>
    </row>
    <row r="34" spans="2:50" s="2" customFormat="1" ht="9" customHeight="1">
      <c r="B34" s="36"/>
      <c r="C34" s="281"/>
      <c r="D34" s="282"/>
      <c r="E34" s="282"/>
      <c r="F34" s="188"/>
      <c r="G34" s="189"/>
      <c r="H34" s="189"/>
      <c r="I34" s="189"/>
      <c r="J34" s="189"/>
      <c r="K34" s="189"/>
      <c r="L34" s="189"/>
      <c r="M34" s="189"/>
      <c r="N34" s="189"/>
      <c r="O34" s="189"/>
      <c r="P34" s="189"/>
      <c r="Q34" s="189"/>
      <c r="R34" s="189"/>
      <c r="S34" s="189"/>
      <c r="T34" s="189"/>
      <c r="U34" s="189"/>
      <c r="V34" s="189"/>
      <c r="W34" s="189"/>
      <c r="X34" s="189"/>
      <c r="Y34" s="189"/>
      <c r="Z34" s="189"/>
      <c r="AA34" s="189"/>
      <c r="AB34" s="190"/>
      <c r="AC34" s="194"/>
      <c r="AD34" s="195"/>
      <c r="AE34" s="195"/>
      <c r="AF34" s="195"/>
      <c r="AG34" s="196"/>
      <c r="AH34" s="278"/>
      <c r="AI34" s="279"/>
      <c r="AJ34" s="280"/>
      <c r="AK34" s="38"/>
      <c r="AP34" s="22"/>
      <c r="AQ34" s="22"/>
      <c r="AR34" s="22"/>
      <c r="AS34" s="22"/>
      <c r="AT34" s="22"/>
      <c r="AU34" s="22"/>
    </row>
    <row r="35" spans="2:50" s="2" customFormat="1" ht="9" customHeight="1">
      <c r="B35" s="36"/>
      <c r="C35" s="283"/>
      <c r="D35" s="284"/>
      <c r="E35" s="284"/>
      <c r="F35" s="191"/>
      <c r="G35" s="192"/>
      <c r="H35" s="192"/>
      <c r="I35" s="192"/>
      <c r="J35" s="192"/>
      <c r="K35" s="192"/>
      <c r="L35" s="192"/>
      <c r="M35" s="192"/>
      <c r="N35" s="192"/>
      <c r="O35" s="192"/>
      <c r="P35" s="192"/>
      <c r="Q35" s="192"/>
      <c r="R35" s="192"/>
      <c r="S35" s="192"/>
      <c r="T35" s="192"/>
      <c r="U35" s="192"/>
      <c r="V35" s="192"/>
      <c r="W35" s="192"/>
      <c r="X35" s="192"/>
      <c r="Y35" s="192"/>
      <c r="Z35" s="192"/>
      <c r="AA35" s="192"/>
      <c r="AB35" s="193"/>
      <c r="AC35" s="197"/>
      <c r="AD35" s="197"/>
      <c r="AE35" s="197"/>
      <c r="AF35" s="197"/>
      <c r="AG35" s="198"/>
      <c r="AH35" s="278"/>
      <c r="AI35" s="279"/>
      <c r="AJ35" s="280"/>
      <c r="AK35" s="38"/>
      <c r="AP35" s="22"/>
      <c r="AQ35" s="22"/>
      <c r="AR35" s="22"/>
      <c r="AS35" s="22"/>
      <c r="AT35" s="22"/>
      <c r="AU35" s="22"/>
    </row>
    <row r="36" spans="2:50" s="2" customFormat="1" ht="9" customHeight="1">
      <c r="B36" s="36"/>
      <c r="C36" s="281"/>
      <c r="D36" s="282"/>
      <c r="E36" s="282"/>
      <c r="F36" s="188"/>
      <c r="G36" s="189"/>
      <c r="H36" s="189"/>
      <c r="I36" s="189"/>
      <c r="J36" s="189"/>
      <c r="K36" s="189"/>
      <c r="L36" s="189"/>
      <c r="M36" s="189"/>
      <c r="N36" s="189"/>
      <c r="O36" s="189"/>
      <c r="P36" s="189"/>
      <c r="Q36" s="189"/>
      <c r="R36" s="189"/>
      <c r="S36" s="189"/>
      <c r="T36" s="189"/>
      <c r="U36" s="189"/>
      <c r="V36" s="189"/>
      <c r="W36" s="189"/>
      <c r="X36" s="189"/>
      <c r="Y36" s="189"/>
      <c r="Z36" s="189"/>
      <c r="AA36" s="189"/>
      <c r="AB36" s="190"/>
      <c r="AC36" s="194"/>
      <c r="AD36" s="195"/>
      <c r="AE36" s="195"/>
      <c r="AF36" s="195"/>
      <c r="AG36" s="196"/>
      <c r="AH36" s="278"/>
      <c r="AI36" s="279"/>
      <c r="AJ36" s="280"/>
      <c r="AK36" s="38"/>
      <c r="AP36" s="22"/>
      <c r="AQ36" s="22"/>
      <c r="AR36" s="22"/>
      <c r="AS36" s="22"/>
      <c r="AT36" s="22"/>
      <c r="AU36" s="22"/>
    </row>
    <row r="37" spans="2:50" s="2" customFormat="1" ht="9" customHeight="1" thickBot="1">
      <c r="B37" s="36"/>
      <c r="C37" s="432"/>
      <c r="D37" s="433"/>
      <c r="E37" s="433"/>
      <c r="F37" s="288"/>
      <c r="G37" s="289"/>
      <c r="H37" s="289"/>
      <c r="I37" s="289"/>
      <c r="J37" s="289"/>
      <c r="K37" s="289"/>
      <c r="L37" s="289"/>
      <c r="M37" s="289"/>
      <c r="N37" s="289"/>
      <c r="O37" s="289"/>
      <c r="P37" s="289"/>
      <c r="Q37" s="289"/>
      <c r="R37" s="289"/>
      <c r="S37" s="289"/>
      <c r="T37" s="289"/>
      <c r="U37" s="289"/>
      <c r="V37" s="289"/>
      <c r="W37" s="289"/>
      <c r="X37" s="289"/>
      <c r="Y37" s="289"/>
      <c r="Z37" s="289"/>
      <c r="AA37" s="289"/>
      <c r="AB37" s="290"/>
      <c r="AC37" s="291"/>
      <c r="AD37" s="291"/>
      <c r="AE37" s="291"/>
      <c r="AF37" s="291"/>
      <c r="AG37" s="292"/>
      <c r="AH37" s="278"/>
      <c r="AI37" s="279"/>
      <c r="AJ37" s="280"/>
      <c r="AK37" s="38"/>
      <c r="AP37" s="22"/>
      <c r="AQ37" s="22"/>
      <c r="AR37" s="22"/>
      <c r="AS37" s="22"/>
      <c r="AT37" s="22"/>
      <c r="AU37" s="22"/>
    </row>
    <row r="38" spans="2:50" s="2" customFormat="1" ht="7.5" customHeight="1" thickBot="1">
      <c r="B38" s="36"/>
      <c r="C38" s="49"/>
      <c r="D38" s="3"/>
      <c r="E38" s="3"/>
      <c r="F38" s="3"/>
      <c r="G38" s="3"/>
      <c r="H38" s="3"/>
      <c r="I38" s="3"/>
      <c r="J38" s="3"/>
      <c r="K38" s="3"/>
      <c r="L38" s="40"/>
      <c r="M38" s="26"/>
      <c r="N38" s="26"/>
      <c r="O38" s="26"/>
      <c r="P38" s="26"/>
      <c r="Q38" s="26"/>
      <c r="R38" s="40"/>
      <c r="S38" s="3"/>
      <c r="T38" s="3"/>
      <c r="U38" s="40"/>
      <c r="V38" s="3"/>
      <c r="W38" s="3"/>
      <c r="X38" s="3"/>
      <c r="Y38" s="3"/>
      <c r="Z38" s="3"/>
      <c r="AA38" s="3"/>
      <c r="AB38" s="3"/>
      <c r="AC38" s="3"/>
      <c r="AK38" s="38"/>
      <c r="AL38" s="3"/>
      <c r="AM38" s="3"/>
      <c r="AN38" s="3"/>
      <c r="AO38" s="3"/>
      <c r="AP38" s="48"/>
      <c r="AQ38" s="48"/>
      <c r="AR38" s="48"/>
      <c r="AS38" s="48"/>
      <c r="AT38" s="48"/>
      <c r="AU38" s="48"/>
      <c r="AV38" s="3"/>
      <c r="AW38" s="3"/>
      <c r="AX38" s="3"/>
    </row>
    <row r="39" spans="2:50" s="2" customFormat="1" ht="17.25" customHeight="1">
      <c r="B39" s="36"/>
      <c r="C39" s="359" t="s">
        <v>219</v>
      </c>
      <c r="D39" s="360"/>
      <c r="E39" s="360"/>
      <c r="F39" s="360"/>
      <c r="G39" s="360"/>
      <c r="H39" s="360"/>
      <c r="I39" s="360"/>
      <c r="J39" s="360"/>
      <c r="K39" s="363"/>
      <c r="L39" s="364"/>
      <c r="M39" s="49"/>
      <c r="N39" s="249" t="s">
        <v>231</v>
      </c>
      <c r="O39" s="250" t="s">
        <v>229</v>
      </c>
      <c r="P39" s="250"/>
      <c r="Q39" s="250"/>
      <c r="R39" s="286" t="s">
        <v>227</v>
      </c>
      <c r="S39" s="286"/>
      <c r="T39" s="286"/>
      <c r="U39" s="286"/>
      <c r="V39" s="286"/>
      <c r="W39" s="286"/>
      <c r="X39" s="287"/>
      <c r="Y39" s="53"/>
      <c r="Z39" s="249" t="s">
        <v>232</v>
      </c>
      <c r="AA39" s="250" t="s">
        <v>229</v>
      </c>
      <c r="AB39" s="250"/>
      <c r="AC39" s="250"/>
      <c r="AD39" s="286" t="s">
        <v>227</v>
      </c>
      <c r="AE39" s="286"/>
      <c r="AF39" s="286"/>
      <c r="AG39" s="286"/>
      <c r="AH39" s="286"/>
      <c r="AI39" s="286"/>
      <c r="AJ39" s="287"/>
      <c r="AK39" s="38"/>
      <c r="AP39" s="22"/>
      <c r="AQ39" s="22"/>
      <c r="AR39" s="22"/>
      <c r="AS39" s="22"/>
      <c r="AT39" s="22"/>
      <c r="AU39" s="22"/>
    </row>
    <row r="40" spans="2:50" s="2" customFormat="1" ht="17.25" customHeight="1">
      <c r="B40" s="36"/>
      <c r="C40" s="359" t="s">
        <v>220</v>
      </c>
      <c r="D40" s="360"/>
      <c r="E40" s="360"/>
      <c r="F40" s="360"/>
      <c r="G40" s="360"/>
      <c r="H40" s="360"/>
      <c r="I40" s="360"/>
      <c r="J40" s="360"/>
      <c r="K40" s="365"/>
      <c r="L40" s="366"/>
      <c r="M40" s="49"/>
      <c r="N40" s="249"/>
      <c r="O40" s="250"/>
      <c r="P40" s="250"/>
      <c r="Q40" s="250"/>
      <c r="R40" s="264" t="s">
        <v>228</v>
      </c>
      <c r="S40" s="264"/>
      <c r="T40" s="264"/>
      <c r="U40" s="264"/>
      <c r="V40" s="264"/>
      <c r="W40" s="264"/>
      <c r="X40" s="265"/>
      <c r="Y40" s="53"/>
      <c r="Z40" s="249"/>
      <c r="AA40" s="250"/>
      <c r="AB40" s="250"/>
      <c r="AC40" s="250"/>
      <c r="AD40" s="264" t="s">
        <v>228</v>
      </c>
      <c r="AE40" s="264"/>
      <c r="AF40" s="264"/>
      <c r="AG40" s="264"/>
      <c r="AH40" s="264"/>
      <c r="AI40" s="264"/>
      <c r="AJ40" s="265"/>
      <c r="AK40" s="38"/>
      <c r="AL40" s="3"/>
      <c r="AM40" s="3"/>
      <c r="AN40" s="3"/>
      <c r="AP40" s="22"/>
      <c r="AQ40" s="22"/>
      <c r="AR40" s="22"/>
      <c r="AS40" s="22"/>
      <c r="AT40" s="22"/>
      <c r="AU40" s="22"/>
    </row>
    <row r="41" spans="2:50" s="2" customFormat="1" ht="17.25" customHeight="1" thickBot="1">
      <c r="B41" s="36"/>
      <c r="C41" s="359" t="s">
        <v>221</v>
      </c>
      <c r="D41" s="360"/>
      <c r="E41" s="360"/>
      <c r="F41" s="360"/>
      <c r="G41" s="360"/>
      <c r="H41" s="360"/>
      <c r="I41" s="360"/>
      <c r="J41" s="360"/>
      <c r="K41" s="367"/>
      <c r="L41" s="368"/>
      <c r="M41" s="3"/>
      <c r="N41" s="249"/>
      <c r="O41" s="253" t="s">
        <v>230</v>
      </c>
      <c r="P41" s="253"/>
      <c r="Q41" s="253"/>
      <c r="R41" s="125"/>
      <c r="S41" s="125"/>
      <c r="T41" s="125"/>
      <c r="U41" s="125"/>
      <c r="V41" s="125"/>
      <c r="W41" s="125"/>
      <c r="X41" s="125"/>
      <c r="Y41" s="54"/>
      <c r="Z41" s="249"/>
      <c r="AA41" s="253" t="s">
        <v>250</v>
      </c>
      <c r="AB41" s="253"/>
      <c r="AC41" s="253"/>
      <c r="AD41" s="125"/>
      <c r="AE41" s="125"/>
      <c r="AF41" s="125"/>
      <c r="AG41" s="125"/>
      <c r="AH41" s="125"/>
      <c r="AI41" s="125"/>
      <c r="AJ41" s="125"/>
      <c r="AK41" s="38"/>
      <c r="AP41" s="22"/>
      <c r="AQ41" s="22"/>
      <c r="AR41" s="22"/>
      <c r="AS41" s="22"/>
      <c r="AT41" s="22"/>
      <c r="AU41" s="22"/>
    </row>
    <row r="42" spans="2:50" s="2" customFormat="1" ht="6" customHeight="1" thickBot="1">
      <c r="B42" s="36"/>
      <c r="C42" s="55"/>
      <c r="D42" s="55"/>
      <c r="E42" s="55"/>
      <c r="F42" s="55"/>
      <c r="G42" s="55"/>
      <c r="H42" s="55"/>
      <c r="I42" s="55"/>
      <c r="J42" s="55"/>
      <c r="K42" s="21"/>
      <c r="L42" s="21"/>
      <c r="M42" s="21"/>
      <c r="N42" s="249"/>
      <c r="O42" s="253"/>
      <c r="P42" s="253"/>
      <c r="Q42" s="253"/>
      <c r="R42" s="125"/>
      <c r="S42" s="125"/>
      <c r="T42" s="125"/>
      <c r="U42" s="125"/>
      <c r="V42" s="125"/>
      <c r="W42" s="125"/>
      <c r="X42" s="125"/>
      <c r="Z42" s="249"/>
      <c r="AA42" s="253"/>
      <c r="AB42" s="253"/>
      <c r="AC42" s="253"/>
      <c r="AD42" s="125"/>
      <c r="AE42" s="125"/>
      <c r="AF42" s="125"/>
      <c r="AG42" s="125"/>
      <c r="AH42" s="125"/>
      <c r="AI42" s="125"/>
      <c r="AJ42" s="125"/>
      <c r="AK42" s="56"/>
      <c r="AP42" s="22"/>
      <c r="AQ42" s="22"/>
      <c r="AR42" s="22"/>
      <c r="AS42" s="22"/>
      <c r="AT42" s="22"/>
      <c r="AU42" s="22"/>
    </row>
    <row r="43" spans="2:50" s="2" customFormat="1" ht="17.25" customHeight="1">
      <c r="B43" s="36"/>
      <c r="C43" s="253" t="s">
        <v>52</v>
      </c>
      <c r="D43" s="253"/>
      <c r="E43" s="253"/>
      <c r="F43" s="322" t="s">
        <v>46</v>
      </c>
      <c r="G43" s="323"/>
      <c r="H43" s="323"/>
      <c r="I43" s="323"/>
      <c r="J43" s="323"/>
      <c r="K43" s="258"/>
      <c r="L43" s="259"/>
      <c r="M43" s="3"/>
      <c r="N43" s="249"/>
      <c r="O43" s="253"/>
      <c r="P43" s="253"/>
      <c r="Q43" s="253"/>
      <c r="R43" s="125"/>
      <c r="S43" s="125"/>
      <c r="T43" s="125"/>
      <c r="U43" s="125"/>
      <c r="V43" s="125"/>
      <c r="W43" s="125"/>
      <c r="X43" s="125"/>
      <c r="Z43" s="249"/>
      <c r="AA43" s="253"/>
      <c r="AB43" s="253"/>
      <c r="AC43" s="253"/>
      <c r="AD43" s="125"/>
      <c r="AE43" s="125"/>
      <c r="AF43" s="125"/>
      <c r="AG43" s="125"/>
      <c r="AH43" s="125"/>
      <c r="AI43" s="125"/>
      <c r="AJ43" s="125"/>
      <c r="AK43" s="38"/>
      <c r="AP43" s="22"/>
      <c r="AQ43" s="22"/>
      <c r="AR43" s="22"/>
      <c r="AS43" s="22"/>
      <c r="AT43" s="22"/>
      <c r="AU43" s="22"/>
    </row>
    <row r="44" spans="2:50" s="2" customFormat="1" ht="17.25" customHeight="1">
      <c r="B44" s="36"/>
      <c r="C44" s="253"/>
      <c r="D44" s="253"/>
      <c r="E44" s="253"/>
      <c r="F44" s="322" t="s">
        <v>47</v>
      </c>
      <c r="G44" s="323"/>
      <c r="H44" s="323"/>
      <c r="I44" s="323"/>
      <c r="J44" s="323"/>
      <c r="K44" s="261"/>
      <c r="L44" s="263"/>
      <c r="M44" s="3"/>
      <c r="N44" s="57"/>
      <c r="O44" s="58"/>
      <c r="P44" s="58"/>
      <c r="Q44" s="58"/>
      <c r="Z44" s="251" t="s">
        <v>242</v>
      </c>
      <c r="AA44" s="252"/>
      <c r="AB44" s="252"/>
      <c r="AC44" s="252"/>
      <c r="AD44" s="252"/>
      <c r="AE44" s="252"/>
      <c r="AF44" s="252"/>
      <c r="AG44" s="252"/>
      <c r="AH44" s="252"/>
      <c r="AI44" s="252"/>
      <c r="AJ44" s="252"/>
      <c r="AK44" s="38"/>
      <c r="AP44" s="22"/>
      <c r="AQ44" s="22"/>
      <c r="AR44" s="22"/>
      <c r="AS44" s="22"/>
      <c r="AT44" s="22"/>
      <c r="AU44" s="22"/>
    </row>
    <row r="45" spans="2:50" s="2" customFormat="1" ht="17.25" customHeight="1" thickBot="1">
      <c r="B45" s="36"/>
      <c r="C45" s="324" t="s">
        <v>48</v>
      </c>
      <c r="D45" s="325"/>
      <c r="E45" s="325"/>
      <c r="F45" s="325"/>
      <c r="G45" s="325"/>
      <c r="H45" s="325"/>
      <c r="I45" s="325"/>
      <c r="J45" s="325"/>
      <c r="K45" s="369"/>
      <c r="L45" s="370"/>
      <c r="M45" s="49"/>
      <c r="N45" s="333" t="s">
        <v>78</v>
      </c>
      <c r="O45" s="334"/>
      <c r="P45" s="334"/>
      <c r="Q45" s="334"/>
      <c r="R45" s="334"/>
      <c r="S45" s="334"/>
      <c r="T45" s="334"/>
      <c r="U45" s="334"/>
      <c r="V45" s="334"/>
      <c r="W45" s="334"/>
      <c r="X45" s="334"/>
      <c r="Y45" s="334"/>
      <c r="Z45" s="334"/>
      <c r="AA45" s="334"/>
      <c r="AB45" s="334"/>
      <c r="AC45" s="334"/>
      <c r="AD45" s="334"/>
      <c r="AE45" s="334"/>
      <c r="AF45" s="334"/>
      <c r="AG45" s="334"/>
      <c r="AH45" s="334"/>
      <c r="AI45" s="334"/>
      <c r="AJ45" s="335"/>
      <c r="AK45" s="38"/>
      <c r="AP45" s="22"/>
      <c r="AQ45" s="22"/>
      <c r="AR45" s="22"/>
      <c r="AS45" s="22"/>
      <c r="AT45" s="22"/>
      <c r="AU45" s="22"/>
    </row>
    <row r="46" spans="2:50" s="2" customFormat="1" ht="6" customHeight="1" thickBot="1">
      <c r="B46" s="36"/>
      <c r="C46" s="49"/>
      <c r="D46" s="49"/>
      <c r="E46" s="49"/>
      <c r="F46" s="49"/>
      <c r="G46" s="49"/>
      <c r="H46" s="49"/>
      <c r="I46" s="49"/>
      <c r="J46" s="49"/>
      <c r="K46" s="49"/>
      <c r="L46" s="49"/>
      <c r="M46" s="49"/>
      <c r="N46" s="336"/>
      <c r="O46" s="337"/>
      <c r="P46" s="337"/>
      <c r="Q46" s="337"/>
      <c r="R46" s="337"/>
      <c r="S46" s="337"/>
      <c r="T46" s="337"/>
      <c r="U46" s="337"/>
      <c r="V46" s="337"/>
      <c r="W46" s="337"/>
      <c r="X46" s="337"/>
      <c r="Y46" s="337"/>
      <c r="Z46" s="337"/>
      <c r="AA46" s="337"/>
      <c r="AB46" s="337"/>
      <c r="AC46" s="337"/>
      <c r="AD46" s="337"/>
      <c r="AE46" s="337"/>
      <c r="AF46" s="337"/>
      <c r="AG46" s="337"/>
      <c r="AH46" s="337"/>
      <c r="AI46" s="337"/>
      <c r="AJ46" s="338"/>
      <c r="AK46" s="38"/>
      <c r="AP46" s="22"/>
      <c r="AQ46" s="22"/>
      <c r="AR46" s="22"/>
      <c r="AS46" s="22"/>
      <c r="AT46" s="22"/>
      <c r="AU46" s="22"/>
    </row>
    <row r="47" spans="2:50" s="2" customFormat="1" ht="17.25" customHeight="1">
      <c r="B47" s="36"/>
      <c r="C47" s="285" t="s">
        <v>53</v>
      </c>
      <c r="D47" s="285"/>
      <c r="E47" s="285"/>
      <c r="F47" s="328" t="s">
        <v>225</v>
      </c>
      <c r="G47" s="329"/>
      <c r="H47" s="329"/>
      <c r="I47" s="258"/>
      <c r="J47" s="260"/>
      <c r="K47" s="260"/>
      <c r="L47" s="259"/>
      <c r="M47" s="49"/>
      <c r="N47" s="336"/>
      <c r="O47" s="337"/>
      <c r="P47" s="337"/>
      <c r="Q47" s="337"/>
      <c r="R47" s="337"/>
      <c r="S47" s="337"/>
      <c r="T47" s="337"/>
      <c r="U47" s="337"/>
      <c r="V47" s="337"/>
      <c r="W47" s="337"/>
      <c r="X47" s="337"/>
      <c r="Y47" s="337"/>
      <c r="Z47" s="337"/>
      <c r="AA47" s="337"/>
      <c r="AB47" s="337"/>
      <c r="AC47" s="337"/>
      <c r="AD47" s="337"/>
      <c r="AE47" s="337"/>
      <c r="AF47" s="337"/>
      <c r="AG47" s="337"/>
      <c r="AH47" s="337"/>
      <c r="AI47" s="337"/>
      <c r="AJ47" s="338"/>
      <c r="AK47" s="38"/>
      <c r="AP47" s="22"/>
      <c r="AQ47" s="22"/>
      <c r="AR47" s="22"/>
      <c r="AS47" s="22"/>
      <c r="AT47" s="22"/>
      <c r="AU47" s="22"/>
    </row>
    <row r="48" spans="2:50" s="2" customFormat="1" ht="17.25" customHeight="1">
      <c r="B48" s="36"/>
      <c r="C48" s="285"/>
      <c r="D48" s="285"/>
      <c r="E48" s="285"/>
      <c r="F48" s="339" t="s">
        <v>226</v>
      </c>
      <c r="G48" s="340"/>
      <c r="H48" s="340"/>
      <c r="I48" s="261"/>
      <c r="J48" s="262"/>
      <c r="K48" s="262"/>
      <c r="L48" s="263"/>
      <c r="M48" s="49"/>
      <c r="N48" s="371" t="s">
        <v>244</v>
      </c>
      <c r="O48" s="254"/>
      <c r="P48" s="254"/>
      <c r="Q48" s="254"/>
      <c r="R48" s="254"/>
      <c r="S48" s="254" t="s">
        <v>245</v>
      </c>
      <c r="T48" s="254"/>
      <c r="U48" s="254"/>
      <c r="V48" s="254"/>
      <c r="W48" s="254"/>
      <c r="X48" s="254"/>
      <c r="Y48" s="254"/>
      <c r="Z48" s="254"/>
      <c r="AA48" s="254"/>
      <c r="AB48" s="254"/>
      <c r="AC48" s="254"/>
      <c r="AD48" s="254"/>
      <c r="AE48" s="254"/>
      <c r="AF48" s="254"/>
      <c r="AG48" s="254"/>
      <c r="AH48" s="254"/>
      <c r="AI48" s="254"/>
      <c r="AJ48" s="255"/>
      <c r="AK48" s="38"/>
      <c r="AP48" s="22"/>
      <c r="AQ48" s="22"/>
      <c r="AR48" s="22"/>
      <c r="AS48" s="22"/>
      <c r="AT48" s="22"/>
      <c r="AU48" s="22"/>
    </row>
    <row r="49" spans="2:47" s="2" customFormat="1" ht="17.25" customHeight="1" thickBot="1">
      <c r="B49" s="36"/>
      <c r="C49" s="326" t="s">
        <v>87</v>
      </c>
      <c r="D49" s="327"/>
      <c r="E49" s="327"/>
      <c r="F49" s="327"/>
      <c r="G49" s="327"/>
      <c r="H49" s="327"/>
      <c r="I49" s="59" t="s">
        <v>51</v>
      </c>
      <c r="J49" s="274"/>
      <c r="K49" s="274"/>
      <c r="L49" s="60" t="s">
        <v>50</v>
      </c>
      <c r="M49" s="49"/>
      <c r="N49" s="372"/>
      <c r="O49" s="256"/>
      <c r="P49" s="256"/>
      <c r="Q49" s="256"/>
      <c r="R49" s="256"/>
      <c r="S49" s="256"/>
      <c r="T49" s="256"/>
      <c r="U49" s="256"/>
      <c r="V49" s="256"/>
      <c r="W49" s="256"/>
      <c r="X49" s="256"/>
      <c r="Y49" s="256"/>
      <c r="Z49" s="256"/>
      <c r="AA49" s="256"/>
      <c r="AB49" s="256"/>
      <c r="AC49" s="256"/>
      <c r="AD49" s="256"/>
      <c r="AE49" s="256"/>
      <c r="AF49" s="256"/>
      <c r="AG49" s="256"/>
      <c r="AH49" s="256"/>
      <c r="AI49" s="256"/>
      <c r="AJ49" s="257"/>
      <c r="AK49" s="38"/>
      <c r="AP49" s="22"/>
      <c r="AQ49" s="22"/>
      <c r="AR49" s="22"/>
      <c r="AS49" s="22"/>
      <c r="AT49" s="22"/>
      <c r="AU49" s="22"/>
    </row>
    <row r="50" spans="2:47" s="2" customFormat="1" ht="6" customHeight="1">
      <c r="B50" s="36"/>
      <c r="C50" s="55"/>
      <c r="D50" s="55"/>
      <c r="E50" s="61"/>
      <c r="F50" s="61"/>
      <c r="G50" s="61"/>
      <c r="H50" s="49"/>
      <c r="I50" s="49"/>
      <c r="J50" s="49"/>
      <c r="K50" s="49"/>
      <c r="L50" s="49"/>
      <c r="M50" s="49"/>
      <c r="N50" s="58"/>
      <c r="O50" s="58"/>
      <c r="P50" s="58"/>
      <c r="Q50" s="58"/>
      <c r="R50" s="58"/>
      <c r="S50" s="58"/>
      <c r="T50" s="58"/>
      <c r="U50" s="58"/>
      <c r="V50" s="58"/>
      <c r="W50" s="58"/>
      <c r="X50" s="58"/>
      <c r="Y50" s="58"/>
      <c r="AJ50" s="49"/>
      <c r="AK50" s="38"/>
      <c r="AP50" s="22"/>
      <c r="AQ50" s="22"/>
      <c r="AR50" s="22"/>
      <c r="AS50" s="22"/>
      <c r="AT50" s="22"/>
      <c r="AU50" s="22"/>
    </row>
    <row r="51" spans="2:47" s="2" customFormat="1" ht="6.75" customHeight="1">
      <c r="B51" s="426" t="s">
        <v>85</v>
      </c>
      <c r="C51" s="427"/>
      <c r="D51" s="427"/>
      <c r="E51" s="428"/>
      <c r="F51" s="341" t="s">
        <v>77</v>
      </c>
      <c r="G51" s="243"/>
      <c r="H51" s="243"/>
      <c r="I51" s="243"/>
      <c r="J51" s="434" t="s">
        <v>232</v>
      </c>
      <c r="K51" s="435"/>
      <c r="L51" s="435"/>
      <c r="M51" s="435"/>
      <c r="N51" s="435"/>
      <c r="O51" s="435"/>
      <c r="P51" s="435"/>
      <c r="Q51" s="435"/>
      <c r="R51" s="435"/>
      <c r="S51" s="435"/>
      <c r="T51" s="435"/>
      <c r="U51" s="436"/>
      <c r="V51" s="434" t="s">
        <v>241</v>
      </c>
      <c r="W51" s="435"/>
      <c r="X51" s="435"/>
      <c r="Y51" s="435"/>
      <c r="Z51" s="435"/>
      <c r="AA51" s="435"/>
      <c r="AB51" s="435"/>
      <c r="AC51" s="435"/>
      <c r="AD51" s="435"/>
      <c r="AE51" s="435"/>
      <c r="AF51" s="435"/>
      <c r="AG51" s="436"/>
      <c r="AH51" s="341" t="s">
        <v>85</v>
      </c>
      <c r="AI51" s="243"/>
      <c r="AJ51" s="243"/>
      <c r="AK51" s="342"/>
      <c r="AP51" s="22"/>
      <c r="AQ51" s="22"/>
      <c r="AR51" s="22"/>
      <c r="AS51" s="22"/>
      <c r="AT51" s="22"/>
      <c r="AU51" s="22"/>
    </row>
    <row r="52" spans="2:47" s="2" customFormat="1" ht="12" customHeight="1">
      <c r="B52" s="429"/>
      <c r="C52" s="430"/>
      <c r="D52" s="430"/>
      <c r="E52" s="431"/>
      <c r="F52" s="343"/>
      <c r="G52" s="344"/>
      <c r="H52" s="344"/>
      <c r="I52" s="344"/>
      <c r="J52" s="300" t="s">
        <v>76</v>
      </c>
      <c r="K52" s="248"/>
      <c r="L52" s="248"/>
      <c r="M52" s="248"/>
      <c r="N52" s="248" t="s">
        <v>75</v>
      </c>
      <c r="O52" s="248"/>
      <c r="P52" s="248"/>
      <c r="Q52" s="248"/>
      <c r="R52" s="248" t="s">
        <v>74</v>
      </c>
      <c r="S52" s="248"/>
      <c r="T52" s="248"/>
      <c r="U52" s="297"/>
      <c r="V52" s="300" t="s">
        <v>76</v>
      </c>
      <c r="W52" s="248"/>
      <c r="X52" s="248"/>
      <c r="Y52" s="248"/>
      <c r="Z52" s="248" t="s">
        <v>75</v>
      </c>
      <c r="AA52" s="248"/>
      <c r="AB52" s="248"/>
      <c r="AC52" s="248"/>
      <c r="AD52" s="248" t="s">
        <v>74</v>
      </c>
      <c r="AE52" s="248"/>
      <c r="AF52" s="248"/>
      <c r="AG52" s="297"/>
      <c r="AH52" s="343"/>
      <c r="AI52" s="344"/>
      <c r="AJ52" s="344"/>
      <c r="AK52" s="345"/>
      <c r="AP52" s="22"/>
      <c r="AQ52" s="22"/>
      <c r="AR52" s="22"/>
      <c r="AS52" s="22"/>
      <c r="AT52" s="22"/>
      <c r="AU52" s="22"/>
    </row>
    <row r="53" spans="2:47" s="2" customFormat="1" ht="11.25" customHeight="1">
      <c r="B53" s="361" t="s">
        <v>79</v>
      </c>
      <c r="C53" s="362"/>
      <c r="D53" s="362"/>
      <c r="E53" s="362"/>
      <c r="F53" s="247" t="s">
        <v>208</v>
      </c>
      <c r="G53" s="247"/>
      <c r="H53" s="247"/>
      <c r="I53" s="247"/>
      <c r="J53" s="276" t="s">
        <v>209</v>
      </c>
      <c r="K53" s="247"/>
      <c r="L53" s="247"/>
      <c r="M53" s="247"/>
      <c r="N53" s="247" t="s">
        <v>214</v>
      </c>
      <c r="O53" s="247"/>
      <c r="P53" s="247"/>
      <c r="Q53" s="247"/>
      <c r="R53" s="298" t="s">
        <v>86</v>
      </c>
      <c r="S53" s="298"/>
      <c r="T53" s="298"/>
      <c r="U53" s="299"/>
      <c r="V53" s="276" t="s">
        <v>209</v>
      </c>
      <c r="W53" s="247"/>
      <c r="X53" s="247"/>
      <c r="Y53" s="247"/>
      <c r="Z53" s="247" t="s">
        <v>212</v>
      </c>
      <c r="AA53" s="247"/>
      <c r="AB53" s="247"/>
      <c r="AC53" s="247"/>
      <c r="AD53" s="298" t="s">
        <v>86</v>
      </c>
      <c r="AE53" s="298"/>
      <c r="AF53" s="298"/>
      <c r="AG53" s="298"/>
      <c r="AH53" s="276" t="s">
        <v>80</v>
      </c>
      <c r="AI53" s="247"/>
      <c r="AJ53" s="247"/>
      <c r="AK53" s="277"/>
      <c r="AP53" s="22"/>
      <c r="AQ53" s="22"/>
      <c r="AR53" s="22"/>
      <c r="AS53" s="22"/>
      <c r="AT53" s="22"/>
      <c r="AU53" s="22"/>
    </row>
    <row r="54" spans="2:47" s="2" customFormat="1" ht="3.75" customHeight="1">
      <c r="B54" s="330"/>
      <c r="C54" s="330"/>
      <c r="D54" s="330"/>
      <c r="E54" s="330"/>
      <c r="F54" s="243"/>
      <c r="G54" s="243"/>
      <c r="H54" s="243"/>
      <c r="I54" s="243"/>
      <c r="J54" s="244"/>
      <c r="K54" s="245"/>
      <c r="L54" s="245"/>
      <c r="M54" s="246"/>
      <c r="N54" s="396"/>
      <c r="O54" s="396"/>
      <c r="P54" s="396"/>
      <c r="Q54" s="396"/>
      <c r="R54" s="301"/>
      <c r="S54" s="302"/>
      <c r="T54" s="302"/>
      <c r="U54" s="303"/>
      <c r="V54" s="409"/>
      <c r="W54" s="410"/>
      <c r="X54" s="410"/>
      <c r="Y54" s="410"/>
      <c r="Z54" s="408"/>
      <c r="AA54" s="408"/>
      <c r="AB54" s="408"/>
      <c r="AC54" s="408"/>
      <c r="AD54" s="301"/>
      <c r="AE54" s="302"/>
      <c r="AF54" s="302"/>
      <c r="AG54" s="303"/>
      <c r="AH54" s="415"/>
      <c r="AI54" s="415"/>
      <c r="AJ54" s="415"/>
      <c r="AK54" s="415"/>
      <c r="AP54" s="22"/>
      <c r="AQ54" s="22"/>
      <c r="AR54" s="22"/>
      <c r="AS54" s="22"/>
      <c r="AT54" s="22"/>
      <c r="AU54" s="22"/>
    </row>
    <row r="55" spans="2:47" s="2" customFormat="1" ht="63.75" customHeight="1">
      <c r="B55" s="330"/>
      <c r="C55" s="330"/>
      <c r="D55" s="330"/>
      <c r="E55" s="330"/>
      <c r="F55" s="331" t="s">
        <v>210</v>
      </c>
      <c r="G55" s="331"/>
      <c r="H55" s="331"/>
      <c r="I55" s="331"/>
      <c r="J55" s="394" t="s">
        <v>211</v>
      </c>
      <c r="K55" s="395"/>
      <c r="L55" s="395"/>
      <c r="M55" s="395"/>
      <c r="N55" s="397"/>
      <c r="O55" s="397"/>
      <c r="P55" s="397"/>
      <c r="Q55" s="397"/>
      <c r="R55" s="304" t="s">
        <v>232</v>
      </c>
      <c r="S55" s="304"/>
      <c r="T55" s="304"/>
      <c r="U55" s="305"/>
      <c r="V55" s="394" t="s">
        <v>211</v>
      </c>
      <c r="W55" s="395"/>
      <c r="X55" s="395"/>
      <c r="Y55" s="395"/>
      <c r="Z55" s="408"/>
      <c r="AA55" s="408"/>
      <c r="AB55" s="408"/>
      <c r="AC55" s="408"/>
      <c r="AD55" s="304" t="s">
        <v>270</v>
      </c>
      <c r="AE55" s="304"/>
      <c r="AF55" s="304"/>
      <c r="AG55" s="305"/>
      <c r="AH55" s="415"/>
      <c r="AI55" s="415"/>
      <c r="AJ55" s="415"/>
      <c r="AK55" s="415"/>
      <c r="AP55" s="22"/>
      <c r="AQ55" s="22"/>
      <c r="AR55" s="22"/>
      <c r="AS55" s="22"/>
      <c r="AT55" s="22"/>
      <c r="AU55" s="22"/>
    </row>
    <row r="56" spans="2:47" s="2" customFormat="1" ht="9.75" customHeight="1">
      <c r="B56" s="330"/>
      <c r="C56" s="330"/>
      <c r="D56" s="330"/>
      <c r="E56" s="330"/>
      <c r="F56" s="332"/>
      <c r="G56" s="332"/>
      <c r="H56" s="332"/>
      <c r="I56" s="332"/>
      <c r="J56" s="405" t="s">
        <v>252</v>
      </c>
      <c r="K56" s="308"/>
      <c r="L56" s="308"/>
      <c r="M56" s="308"/>
      <c r="N56" s="308" t="s">
        <v>253</v>
      </c>
      <c r="O56" s="308"/>
      <c r="P56" s="308"/>
      <c r="Q56" s="308"/>
      <c r="R56" s="306" t="s">
        <v>243</v>
      </c>
      <c r="S56" s="306"/>
      <c r="T56" s="306"/>
      <c r="U56" s="307"/>
      <c r="V56" s="406"/>
      <c r="W56" s="407"/>
      <c r="X56" s="407"/>
      <c r="Y56" s="407"/>
      <c r="Z56" s="408"/>
      <c r="AA56" s="408"/>
      <c r="AB56" s="408"/>
      <c r="AC56" s="408"/>
      <c r="AD56" s="306" t="s">
        <v>243</v>
      </c>
      <c r="AE56" s="306"/>
      <c r="AF56" s="306"/>
      <c r="AG56" s="307"/>
      <c r="AH56" s="415"/>
      <c r="AI56" s="415"/>
      <c r="AJ56" s="415"/>
      <c r="AK56" s="415"/>
      <c r="AP56" s="22"/>
      <c r="AQ56" s="22"/>
      <c r="AR56" s="22"/>
      <c r="AS56" s="22"/>
      <c r="AT56" s="22"/>
      <c r="AU56" s="22"/>
    </row>
    <row r="57" spans="2:47" s="2" customFormat="1" ht="11.25" customHeight="1">
      <c r="B57" s="275" t="s">
        <v>10</v>
      </c>
      <c r="C57" s="275"/>
      <c r="D57" s="275"/>
      <c r="E57" s="275"/>
      <c r="F57" s="275"/>
      <c r="G57" s="275"/>
      <c r="H57" s="275"/>
      <c r="I57" s="275"/>
      <c r="J57" s="275"/>
      <c r="K57" s="275"/>
      <c r="L57" s="275"/>
      <c r="M57" s="275"/>
      <c r="N57" s="275"/>
      <c r="O57" s="275"/>
      <c r="P57" s="275"/>
      <c r="Q57" s="275"/>
      <c r="R57" s="275"/>
      <c r="S57" s="275"/>
      <c r="T57" s="275"/>
      <c r="U57" s="275"/>
      <c r="V57" s="275"/>
      <c r="W57" s="275"/>
      <c r="X57" s="275"/>
      <c r="Y57" s="275"/>
      <c r="Z57" s="275"/>
      <c r="AA57" s="275"/>
      <c r="AB57" s="275"/>
      <c r="AC57" s="275"/>
      <c r="AD57" s="275"/>
      <c r="AE57" s="275"/>
      <c r="AF57" s="275"/>
      <c r="AG57" s="275"/>
      <c r="AH57" s="275"/>
      <c r="AI57" s="275"/>
      <c r="AJ57" s="275"/>
      <c r="AK57" s="275"/>
      <c r="AP57" s="22"/>
      <c r="AQ57" s="22"/>
      <c r="AR57" s="22"/>
      <c r="AS57" s="22"/>
      <c r="AT57" s="22"/>
      <c r="AU57" s="22"/>
    </row>
    <row r="58" spans="2:47" s="2" customFormat="1" ht="11.25" customHeight="1">
      <c r="B58" s="145" t="s">
        <v>286</v>
      </c>
      <c r="C58" s="145"/>
      <c r="D58" s="145"/>
      <c r="E58" s="145"/>
      <c r="F58" s="145"/>
      <c r="G58" s="145"/>
      <c r="H58" s="145"/>
      <c r="I58" s="145"/>
      <c r="J58" s="145"/>
      <c r="K58" s="145"/>
      <c r="L58" s="145"/>
      <c r="M58" s="145"/>
      <c r="N58" s="145"/>
      <c r="O58" s="145"/>
      <c r="P58" s="145"/>
      <c r="Q58" s="145"/>
      <c r="R58" s="145"/>
      <c r="S58" s="145"/>
      <c r="T58" s="145"/>
      <c r="U58" s="145"/>
      <c r="V58" s="145"/>
      <c r="W58" s="145"/>
      <c r="X58" s="145"/>
      <c r="Y58" s="145"/>
      <c r="Z58" s="145"/>
      <c r="AA58" s="145"/>
      <c r="AB58" s="145"/>
      <c r="AC58" s="145"/>
      <c r="AD58" s="145"/>
      <c r="AE58" s="145"/>
      <c r="AF58" s="145"/>
      <c r="AG58" s="145"/>
      <c r="AH58" s="145"/>
      <c r="AI58" s="145"/>
      <c r="AJ58" s="145"/>
      <c r="AK58" s="145"/>
      <c r="AP58" s="22"/>
      <c r="AQ58" s="22"/>
      <c r="AR58" s="22"/>
      <c r="AS58" s="22"/>
      <c r="AT58" s="22"/>
      <c r="AU58" s="22"/>
    </row>
    <row r="59" spans="2:47" ht="22.5" customHeight="1">
      <c r="B59" s="165" t="s">
        <v>235</v>
      </c>
      <c r="C59" s="165"/>
      <c r="D59" s="165"/>
      <c r="E59" s="165"/>
      <c r="F59" s="165"/>
      <c r="G59" s="165"/>
      <c r="H59" s="165"/>
      <c r="I59" s="165"/>
      <c r="J59" s="165"/>
      <c r="K59" s="165"/>
      <c r="L59" s="165"/>
      <c r="M59" s="165"/>
      <c r="N59" s="165"/>
      <c r="O59" s="165"/>
      <c r="P59" s="165"/>
      <c r="Q59" s="165"/>
      <c r="R59" s="165"/>
      <c r="S59" s="165"/>
      <c r="T59" s="165"/>
      <c r="U59" s="165"/>
      <c r="V59" s="165"/>
      <c r="W59" s="165"/>
      <c r="X59" s="165"/>
      <c r="Y59" s="165"/>
      <c r="Z59" s="165"/>
      <c r="AA59" s="165"/>
      <c r="AB59" s="165"/>
      <c r="AC59" s="165"/>
      <c r="AD59" s="165"/>
      <c r="AE59" s="165"/>
      <c r="AF59" s="165"/>
      <c r="AG59" s="165"/>
      <c r="AH59" s="165"/>
      <c r="AI59" s="165"/>
      <c r="AJ59" s="165"/>
      <c r="AK59" s="165"/>
    </row>
    <row r="60" spans="2:47" ht="13.5" customHeight="1">
      <c r="B60" s="5"/>
      <c r="C60" s="5"/>
      <c r="D60" s="5"/>
      <c r="E60" s="5"/>
      <c r="F60" s="5"/>
      <c r="G60" s="5"/>
      <c r="H60" s="5"/>
      <c r="I60" s="5"/>
      <c r="J60" s="5"/>
      <c r="K60" s="5"/>
      <c r="L60" s="5"/>
      <c r="M60" s="5"/>
      <c r="N60" s="5"/>
      <c r="O60" s="5"/>
      <c r="P60" s="5"/>
      <c r="Q60" s="5"/>
      <c r="R60" s="5"/>
      <c r="S60" s="5"/>
      <c r="T60" s="5"/>
      <c r="U60" s="3"/>
      <c r="V60" s="3"/>
      <c r="W60" s="6"/>
      <c r="X60" s="3"/>
      <c r="Y60" s="151" t="s">
        <v>99</v>
      </c>
      <c r="Z60" s="151"/>
      <c r="AA60" s="151"/>
      <c r="AB60" s="151"/>
      <c r="AC60" s="184" t="str">
        <f>CONCATENATE(V14," ",AA14," ",AB14)</f>
        <v xml:space="preserve"> － </v>
      </c>
      <c r="AD60" s="184"/>
      <c r="AE60" s="184"/>
      <c r="AF60" s="184"/>
      <c r="AG60" s="184"/>
      <c r="AH60" s="184"/>
      <c r="AI60" s="184"/>
      <c r="AJ60" s="184"/>
      <c r="AK60" s="184"/>
    </row>
    <row r="61" spans="2:47" ht="13.5" customHeight="1">
      <c r="C61" s="7"/>
      <c r="D61" s="7"/>
      <c r="U61" s="4"/>
      <c r="V61" s="4"/>
      <c r="X61" s="4"/>
      <c r="Y61" s="151" t="s">
        <v>100</v>
      </c>
      <c r="Z61" s="151"/>
      <c r="AA61" s="151"/>
      <c r="AB61" s="151"/>
      <c r="AC61" s="184" t="str">
        <f>IF(AI3="","　　年　　月　　日",CONCATENATE(AC3,AF3,AG3,AH3,AI3,AJ3))</f>
        <v>　　年　　月　　日</v>
      </c>
      <c r="AD61" s="184"/>
      <c r="AE61" s="184"/>
      <c r="AF61" s="184"/>
      <c r="AG61" s="184"/>
      <c r="AH61" s="184"/>
      <c r="AI61" s="184"/>
      <c r="AJ61" s="184"/>
      <c r="AK61" s="184"/>
    </row>
    <row r="62" spans="2:47" ht="6.75" customHeight="1">
      <c r="AQ62" s="22"/>
      <c r="AR62" s="22"/>
      <c r="AS62" s="22"/>
    </row>
    <row r="63" spans="2:47" s="2" customFormat="1" ht="12.75" customHeight="1">
      <c r="B63" s="134" t="s">
        <v>223</v>
      </c>
      <c r="C63" s="134"/>
      <c r="D63" s="134"/>
      <c r="E63" s="134"/>
      <c r="F63" s="134"/>
      <c r="G63" s="134"/>
      <c r="H63" s="134"/>
      <c r="I63" s="134"/>
      <c r="J63" s="134"/>
      <c r="K63" s="134"/>
      <c r="L63" s="134"/>
      <c r="M63" s="134"/>
      <c r="N63" s="134"/>
      <c r="O63" s="134"/>
      <c r="P63" s="134"/>
      <c r="Q63" s="134"/>
      <c r="R63" s="134"/>
      <c r="S63" s="134"/>
      <c r="T63" s="134"/>
      <c r="U63" s="134"/>
      <c r="V63" s="134"/>
      <c r="W63" s="134"/>
      <c r="X63" s="134"/>
      <c r="Y63" s="134"/>
      <c r="Z63" s="134"/>
      <c r="AA63" s="134"/>
      <c r="AB63" s="134"/>
      <c r="AC63" s="134"/>
      <c r="AD63" s="134"/>
      <c r="AE63" s="134"/>
      <c r="AF63" s="134"/>
      <c r="AG63" s="134"/>
      <c r="AH63" s="134"/>
      <c r="AI63" s="134"/>
      <c r="AJ63" s="134"/>
      <c r="AK63" s="134"/>
      <c r="AP63" s="27"/>
      <c r="AQ63" s="27"/>
      <c r="AR63" s="27"/>
      <c r="AS63" s="27"/>
      <c r="AT63" s="22"/>
      <c r="AU63" s="22"/>
    </row>
    <row r="64" spans="2:47" ht="12.75" customHeight="1">
      <c r="B64" s="113" t="s">
        <v>21</v>
      </c>
      <c r="C64" s="114"/>
      <c r="D64" s="114"/>
      <c r="E64" s="114"/>
      <c r="F64" s="114"/>
      <c r="G64" s="114"/>
      <c r="H64" s="114"/>
      <c r="I64" s="114"/>
      <c r="J64" s="114"/>
      <c r="K64" s="137" t="s">
        <v>83</v>
      </c>
      <c r="L64" s="137"/>
      <c r="M64" s="137" t="s">
        <v>22</v>
      </c>
      <c r="N64" s="137"/>
      <c r="O64" s="137"/>
      <c r="P64" s="137"/>
      <c r="Q64" s="137" t="s">
        <v>82</v>
      </c>
      <c r="R64" s="137"/>
      <c r="S64" s="137"/>
      <c r="T64" s="137"/>
      <c r="U64" s="398"/>
      <c r="V64" s="113" t="s">
        <v>84</v>
      </c>
      <c r="W64" s="114"/>
      <c r="X64" s="114"/>
      <c r="Y64" s="114"/>
      <c r="Z64" s="114"/>
      <c r="AA64" s="114"/>
      <c r="AB64" s="114"/>
      <c r="AC64" s="114"/>
      <c r="AD64" s="114"/>
      <c r="AE64" s="114"/>
      <c r="AF64" s="114"/>
      <c r="AG64" s="114"/>
      <c r="AH64" s="114"/>
      <c r="AI64" s="114"/>
      <c r="AJ64" s="114"/>
      <c r="AK64" s="115"/>
      <c r="AR64" s="88"/>
      <c r="AS64" s="88"/>
    </row>
    <row r="65" spans="2:49" ht="14.25" customHeight="1">
      <c r="B65" s="113" t="s">
        <v>14</v>
      </c>
      <c r="C65" s="114"/>
      <c r="D65" s="114"/>
      <c r="E65" s="114"/>
      <c r="F65" s="114"/>
      <c r="G65" s="114"/>
      <c r="H65" s="114"/>
      <c r="I65" s="114"/>
      <c r="J65" s="114"/>
      <c r="K65" s="63"/>
      <c r="L65" s="64" t="s">
        <v>15</v>
      </c>
      <c r="M65" s="130" t="str">
        <f>IF(I14=AO15,AS65,IF(SUM(K67:K73)&gt;=1,AR65,""))</f>
        <v/>
      </c>
      <c r="N65" s="130"/>
      <c r="O65" s="130"/>
      <c r="P65" s="130"/>
      <c r="Q65" s="96" t="str">
        <f>IF(SUM(K67:K73)&gt;=1,IFERROR((K65*M65),""),"")</f>
        <v/>
      </c>
      <c r="R65" s="96"/>
      <c r="S65" s="96"/>
      <c r="T65" s="96"/>
      <c r="U65" s="97"/>
      <c r="V65" s="98" t="s">
        <v>248</v>
      </c>
      <c r="W65" s="99"/>
      <c r="X65" s="99"/>
      <c r="Y65" s="99"/>
      <c r="Z65" s="99"/>
      <c r="AA65" s="99"/>
      <c r="AB65" s="99"/>
      <c r="AC65" s="99"/>
      <c r="AD65" s="99"/>
      <c r="AE65" s="99"/>
      <c r="AF65" s="99"/>
      <c r="AG65" s="99"/>
      <c r="AH65" s="99"/>
      <c r="AI65" s="99"/>
      <c r="AJ65" s="99"/>
      <c r="AK65" s="100"/>
      <c r="AP65" s="88"/>
      <c r="AQ65" s="88"/>
      <c r="AR65" s="27" t="str">
        <f>IF(B96="jia",14286,"")</f>
        <v/>
      </c>
      <c r="AS65" s="27" t="str">
        <f>IF($B$96="jia",2857,"")</f>
        <v/>
      </c>
    </row>
    <row r="66" spans="2:49" ht="14.25" customHeight="1">
      <c r="B66" s="113" t="s">
        <v>96</v>
      </c>
      <c r="C66" s="114"/>
      <c r="D66" s="114"/>
      <c r="E66" s="114"/>
      <c r="F66" s="114"/>
      <c r="G66" s="114"/>
      <c r="H66" s="114"/>
      <c r="I66" s="114"/>
      <c r="J66" s="114"/>
      <c r="K66" s="65"/>
      <c r="L66" s="66" t="s">
        <v>15</v>
      </c>
      <c r="M66" s="185" t="str">
        <f>IF(C15=AO15,AR66,"")</f>
        <v/>
      </c>
      <c r="N66" s="185"/>
      <c r="O66" s="185"/>
      <c r="P66" s="185"/>
      <c r="Q66" s="96" t="str">
        <f>IFERROR((K66*M66),"")</f>
        <v/>
      </c>
      <c r="R66" s="96"/>
      <c r="S66" s="96"/>
      <c r="T66" s="96"/>
      <c r="U66" s="97"/>
      <c r="V66" s="98" t="s">
        <v>260</v>
      </c>
      <c r="W66" s="99"/>
      <c r="X66" s="99"/>
      <c r="Y66" s="99"/>
      <c r="Z66" s="99"/>
      <c r="AA66" s="99"/>
      <c r="AB66" s="99"/>
      <c r="AC66" s="99"/>
      <c r="AD66" s="99"/>
      <c r="AE66" s="99"/>
      <c r="AF66" s="99"/>
      <c r="AG66" s="99"/>
      <c r="AH66" s="99"/>
      <c r="AI66" s="99"/>
      <c r="AJ66" s="99"/>
      <c r="AK66" s="100"/>
      <c r="AP66" s="88"/>
      <c r="AQ66" s="88"/>
      <c r="AR66" s="27" t="str">
        <f>IF(B96="jia",5714,"")</f>
        <v/>
      </c>
    </row>
    <row r="67" spans="2:49" ht="14.25" customHeight="1">
      <c r="B67" s="143" t="s">
        <v>28</v>
      </c>
      <c r="C67" s="135" t="s">
        <v>16</v>
      </c>
      <c r="D67" s="136"/>
      <c r="E67" s="136"/>
      <c r="F67" s="136"/>
      <c r="G67" s="136"/>
      <c r="H67" s="136"/>
      <c r="I67" s="136"/>
      <c r="J67" s="136"/>
      <c r="K67" s="67"/>
      <c r="L67" s="68" t="s">
        <v>15</v>
      </c>
      <c r="M67" s="95" t="str">
        <f t="shared" ref="M67:M73" si="0">IF(AR67=0,"",IF($I$14=$AO$15,AS67,IF(I15=AO15,"",AR67)))</f>
        <v/>
      </c>
      <c r="N67" s="95"/>
      <c r="O67" s="95"/>
      <c r="P67" s="95"/>
      <c r="Q67" s="96" t="str">
        <f>IF(AU67=TRUE,"同時申請",IFERROR((K67*M67),""))</f>
        <v/>
      </c>
      <c r="R67" s="96"/>
      <c r="S67" s="96"/>
      <c r="T67" s="96"/>
      <c r="U67" s="97"/>
      <c r="V67" s="98"/>
      <c r="W67" s="99"/>
      <c r="X67" s="99"/>
      <c r="Y67" s="99"/>
      <c r="Z67" s="99"/>
      <c r="AA67" s="99"/>
      <c r="AB67" s="99"/>
      <c r="AC67" s="99"/>
      <c r="AD67" s="99"/>
      <c r="AE67" s="99"/>
      <c r="AF67" s="99"/>
      <c r="AG67" s="99"/>
      <c r="AH67" s="99"/>
      <c r="AI67" s="99"/>
      <c r="AJ67" s="99"/>
      <c r="AK67" s="100"/>
      <c r="AP67" s="88" t="s">
        <v>89</v>
      </c>
      <c r="AQ67" s="88"/>
      <c r="AR67" s="27" t="str">
        <f>IF(B96="jia",5333,"")</f>
        <v/>
      </c>
      <c r="AS67" s="27" t="str">
        <f>IF($B$96="jia",16571,"")</f>
        <v/>
      </c>
      <c r="AU67" s="27" t="b">
        <f>AND(MIDB(ASC(F17),1,4)="630W",K39="有")</f>
        <v>0</v>
      </c>
      <c r="AV67" s="1" t="s">
        <v>256</v>
      </c>
    </row>
    <row r="68" spans="2:49" ht="14.25" customHeight="1">
      <c r="B68" s="144"/>
      <c r="C68" s="149" t="s">
        <v>17</v>
      </c>
      <c r="D68" s="150"/>
      <c r="E68" s="150"/>
      <c r="F68" s="150"/>
      <c r="G68" s="150"/>
      <c r="H68" s="150"/>
      <c r="I68" s="150"/>
      <c r="J68" s="150"/>
      <c r="K68" s="65"/>
      <c r="L68" s="66" t="s">
        <v>15</v>
      </c>
      <c r="M68" s="95" t="str">
        <f t="shared" si="0"/>
        <v/>
      </c>
      <c r="N68" s="95"/>
      <c r="O68" s="95"/>
      <c r="P68" s="95"/>
      <c r="Q68" s="96" t="str">
        <f t="shared" ref="Q68:Q80" si="1">IFERROR((K68*M68),"")</f>
        <v/>
      </c>
      <c r="R68" s="96"/>
      <c r="S68" s="96"/>
      <c r="T68" s="96"/>
      <c r="U68" s="97"/>
      <c r="V68" s="98"/>
      <c r="W68" s="99"/>
      <c r="X68" s="99"/>
      <c r="Y68" s="99"/>
      <c r="Z68" s="99"/>
      <c r="AA68" s="99"/>
      <c r="AB68" s="99"/>
      <c r="AC68" s="99"/>
      <c r="AD68" s="99"/>
      <c r="AE68" s="99"/>
      <c r="AF68" s="99"/>
      <c r="AG68" s="99"/>
      <c r="AH68" s="99"/>
      <c r="AI68" s="99"/>
      <c r="AJ68" s="99"/>
      <c r="AK68" s="100"/>
      <c r="AP68" s="88" t="s">
        <v>17</v>
      </c>
      <c r="AQ68" s="88"/>
      <c r="AR68" s="27" t="str">
        <f>IF(B96="jia",33905,"")</f>
        <v/>
      </c>
      <c r="AS68" s="27" t="str">
        <f>IF($B$96="jia",45143,"")</f>
        <v/>
      </c>
      <c r="AT68" s="22"/>
    </row>
    <row r="69" spans="2:49" ht="14.25" customHeight="1">
      <c r="B69" s="144"/>
      <c r="C69" s="149" t="s">
        <v>18</v>
      </c>
      <c r="D69" s="150"/>
      <c r="E69" s="150"/>
      <c r="F69" s="150"/>
      <c r="G69" s="150"/>
      <c r="H69" s="150"/>
      <c r="I69" s="150"/>
      <c r="J69" s="150"/>
      <c r="K69" s="65"/>
      <c r="L69" s="66" t="s">
        <v>15</v>
      </c>
      <c r="M69" s="95" t="str">
        <f t="shared" si="0"/>
        <v/>
      </c>
      <c r="N69" s="95"/>
      <c r="O69" s="95"/>
      <c r="P69" s="95"/>
      <c r="Q69" s="96" t="str">
        <f>IFERROR((K69*M69),"")</f>
        <v/>
      </c>
      <c r="R69" s="96"/>
      <c r="S69" s="96"/>
      <c r="T69" s="96"/>
      <c r="U69" s="97"/>
      <c r="V69" s="98"/>
      <c r="W69" s="99"/>
      <c r="X69" s="99"/>
      <c r="Y69" s="99"/>
      <c r="Z69" s="99"/>
      <c r="AA69" s="99"/>
      <c r="AB69" s="99"/>
      <c r="AC69" s="99"/>
      <c r="AD69" s="99"/>
      <c r="AE69" s="99"/>
      <c r="AF69" s="99"/>
      <c r="AG69" s="99"/>
      <c r="AH69" s="99"/>
      <c r="AI69" s="99"/>
      <c r="AJ69" s="99"/>
      <c r="AK69" s="100"/>
      <c r="AP69" s="88" t="s">
        <v>90</v>
      </c>
      <c r="AQ69" s="88"/>
      <c r="AR69" s="27" t="str">
        <f>IF(B96="jia",5714,"")</f>
        <v/>
      </c>
      <c r="AS69" s="27" t="str">
        <f>IF($B$96="jia",16953,"")</f>
        <v/>
      </c>
    </row>
    <row r="70" spans="2:49" ht="14.25" customHeight="1">
      <c r="B70" s="144"/>
      <c r="C70" s="149" t="s">
        <v>19</v>
      </c>
      <c r="D70" s="150"/>
      <c r="E70" s="150"/>
      <c r="F70" s="150"/>
      <c r="G70" s="150"/>
      <c r="H70" s="150"/>
      <c r="I70" s="150"/>
      <c r="J70" s="150"/>
      <c r="K70" s="65"/>
      <c r="L70" s="66" t="s">
        <v>15</v>
      </c>
      <c r="M70" s="95" t="str">
        <f t="shared" si="0"/>
        <v/>
      </c>
      <c r="N70" s="95"/>
      <c r="O70" s="95"/>
      <c r="P70" s="95"/>
      <c r="Q70" s="96" t="str">
        <f t="shared" si="1"/>
        <v/>
      </c>
      <c r="R70" s="96"/>
      <c r="S70" s="96"/>
      <c r="T70" s="96"/>
      <c r="U70" s="97"/>
      <c r="V70" s="98"/>
      <c r="W70" s="99"/>
      <c r="X70" s="99"/>
      <c r="Y70" s="99"/>
      <c r="Z70" s="99"/>
      <c r="AA70" s="99"/>
      <c r="AB70" s="99"/>
      <c r="AC70" s="99"/>
      <c r="AD70" s="99"/>
      <c r="AE70" s="99"/>
      <c r="AF70" s="99"/>
      <c r="AG70" s="99"/>
      <c r="AH70" s="99"/>
      <c r="AI70" s="99"/>
      <c r="AJ70" s="99"/>
      <c r="AK70" s="100"/>
      <c r="AP70" s="88" t="s">
        <v>91</v>
      </c>
      <c r="AQ70" s="88"/>
      <c r="AR70" s="27" t="str">
        <f>IF(B96="jia",7429,"")</f>
        <v/>
      </c>
      <c r="AS70" s="27" t="str">
        <f>IF($B$96="jia",18667,"")</f>
        <v/>
      </c>
    </row>
    <row r="71" spans="2:49" ht="14.25" customHeight="1">
      <c r="B71" s="144"/>
      <c r="C71" s="149" t="s">
        <v>20</v>
      </c>
      <c r="D71" s="150"/>
      <c r="E71" s="150"/>
      <c r="F71" s="150"/>
      <c r="G71" s="150"/>
      <c r="H71" s="150"/>
      <c r="I71" s="150"/>
      <c r="J71" s="150"/>
      <c r="K71" s="65"/>
      <c r="L71" s="66" t="s">
        <v>15</v>
      </c>
      <c r="M71" s="95" t="str">
        <f t="shared" si="0"/>
        <v/>
      </c>
      <c r="N71" s="95"/>
      <c r="O71" s="95"/>
      <c r="P71" s="95"/>
      <c r="Q71" s="96" t="str">
        <f t="shared" si="1"/>
        <v/>
      </c>
      <c r="R71" s="96"/>
      <c r="S71" s="96"/>
      <c r="T71" s="96"/>
      <c r="U71" s="97"/>
      <c r="V71" s="98"/>
      <c r="W71" s="99"/>
      <c r="X71" s="99"/>
      <c r="Y71" s="99"/>
      <c r="Z71" s="99"/>
      <c r="AA71" s="99"/>
      <c r="AB71" s="99"/>
      <c r="AC71" s="99"/>
      <c r="AD71" s="99"/>
      <c r="AE71" s="99"/>
      <c r="AF71" s="99"/>
      <c r="AG71" s="99"/>
      <c r="AH71" s="99"/>
      <c r="AI71" s="99"/>
      <c r="AJ71" s="99"/>
      <c r="AK71" s="100"/>
      <c r="AP71" s="88" t="s">
        <v>92</v>
      </c>
      <c r="AQ71" s="88"/>
      <c r="AR71" s="27" t="str">
        <f>IF(B96="jia",7905,"")</f>
        <v/>
      </c>
      <c r="AS71" s="27" t="str">
        <f>IF($B$96="jia",19143,"")</f>
        <v/>
      </c>
    </row>
    <row r="72" spans="2:49" ht="14.25" customHeight="1">
      <c r="B72" s="144"/>
      <c r="C72" s="316" t="s">
        <v>39</v>
      </c>
      <c r="D72" s="317"/>
      <c r="E72" s="317"/>
      <c r="F72" s="317"/>
      <c r="G72" s="317"/>
      <c r="H72" s="317"/>
      <c r="I72" s="317"/>
      <c r="J72" s="317"/>
      <c r="K72" s="65"/>
      <c r="L72" s="66" t="s">
        <v>15</v>
      </c>
      <c r="M72" s="95" t="str">
        <f t="shared" si="0"/>
        <v/>
      </c>
      <c r="N72" s="95"/>
      <c r="O72" s="95"/>
      <c r="P72" s="95"/>
      <c r="Q72" s="96" t="str">
        <f t="shared" si="1"/>
        <v/>
      </c>
      <c r="R72" s="96"/>
      <c r="S72" s="96"/>
      <c r="T72" s="96"/>
      <c r="U72" s="97"/>
      <c r="V72" s="98"/>
      <c r="W72" s="99"/>
      <c r="X72" s="99"/>
      <c r="Y72" s="99"/>
      <c r="Z72" s="99"/>
      <c r="AA72" s="99"/>
      <c r="AB72" s="99"/>
      <c r="AC72" s="99"/>
      <c r="AD72" s="99"/>
      <c r="AE72" s="99"/>
      <c r="AF72" s="99"/>
      <c r="AG72" s="99"/>
      <c r="AH72" s="99"/>
      <c r="AI72" s="99"/>
      <c r="AJ72" s="99"/>
      <c r="AK72" s="100"/>
      <c r="AP72" s="88" t="s">
        <v>93</v>
      </c>
      <c r="AQ72" s="88"/>
      <c r="AR72" s="27" t="str">
        <f>IF(B96="jia",55333,"")</f>
        <v/>
      </c>
      <c r="AS72" s="27" t="str">
        <f>IF($B$96="jia",66571,"")</f>
        <v/>
      </c>
    </row>
    <row r="73" spans="2:49" ht="14.25" customHeight="1">
      <c r="B73" s="144"/>
      <c r="C73" s="93" t="s">
        <v>40</v>
      </c>
      <c r="D73" s="94"/>
      <c r="E73" s="94"/>
      <c r="F73" s="94"/>
      <c r="G73" s="94"/>
      <c r="H73" s="94"/>
      <c r="I73" s="94"/>
      <c r="J73" s="94"/>
      <c r="K73" s="65"/>
      <c r="L73" s="66" t="s">
        <v>15</v>
      </c>
      <c r="M73" s="95" t="str">
        <f t="shared" si="0"/>
        <v/>
      </c>
      <c r="N73" s="95"/>
      <c r="O73" s="95"/>
      <c r="P73" s="95"/>
      <c r="Q73" s="96" t="str">
        <f t="shared" si="1"/>
        <v/>
      </c>
      <c r="R73" s="96"/>
      <c r="S73" s="96"/>
      <c r="T73" s="96"/>
      <c r="U73" s="97"/>
      <c r="V73" s="98"/>
      <c r="W73" s="99"/>
      <c r="X73" s="99"/>
      <c r="Y73" s="99"/>
      <c r="Z73" s="99"/>
      <c r="AA73" s="99"/>
      <c r="AB73" s="99"/>
      <c r="AC73" s="99"/>
      <c r="AD73" s="99"/>
      <c r="AE73" s="99"/>
      <c r="AF73" s="99"/>
      <c r="AG73" s="99"/>
      <c r="AH73" s="99"/>
      <c r="AI73" s="99"/>
      <c r="AJ73" s="99"/>
      <c r="AK73" s="100"/>
      <c r="AP73" s="88" t="s">
        <v>94</v>
      </c>
      <c r="AQ73" s="88"/>
      <c r="AR73" s="27" t="str">
        <f>IF(B96="jia",47905,"")</f>
        <v/>
      </c>
      <c r="AS73" s="27" t="str">
        <f>IF($B$96="jia",59143,"")</f>
        <v/>
      </c>
    </row>
    <row r="74" spans="2:49" ht="14.25" customHeight="1">
      <c r="B74" s="116" t="s">
        <v>30</v>
      </c>
      <c r="C74" s="107" t="s">
        <v>23</v>
      </c>
      <c r="D74" s="107"/>
      <c r="E74" s="107"/>
      <c r="F74" s="107"/>
      <c r="G74" s="107"/>
      <c r="H74" s="107"/>
      <c r="I74" s="107"/>
      <c r="J74" s="98"/>
      <c r="K74" s="67"/>
      <c r="L74" s="68" t="s">
        <v>15</v>
      </c>
      <c r="M74" s="103" t="str">
        <f>IF(AR74=0,"",AR74)</f>
        <v/>
      </c>
      <c r="N74" s="103"/>
      <c r="O74" s="103"/>
      <c r="P74" s="103"/>
      <c r="Q74" s="104" t="str">
        <f>IF(K65&gt;=1,"性能基準検査と同時",IFERROR((K74*M74),""))</f>
        <v/>
      </c>
      <c r="R74" s="104"/>
      <c r="S74" s="104"/>
      <c r="T74" s="104"/>
      <c r="U74" s="105"/>
      <c r="V74" s="98" t="s">
        <v>247</v>
      </c>
      <c r="W74" s="99"/>
      <c r="X74" s="99"/>
      <c r="Y74" s="99"/>
      <c r="Z74" s="99"/>
      <c r="AA74" s="99"/>
      <c r="AB74" s="99"/>
      <c r="AC74" s="99"/>
      <c r="AD74" s="99"/>
      <c r="AE74" s="99"/>
      <c r="AF74" s="99"/>
      <c r="AG74" s="99"/>
      <c r="AH74" s="99"/>
      <c r="AI74" s="99"/>
      <c r="AJ74" s="99"/>
      <c r="AK74" s="100"/>
      <c r="AP74" s="88"/>
      <c r="AQ74" s="88"/>
      <c r="AR74" s="27" t="str">
        <f>IF($B$96="jia",2857,"")</f>
        <v/>
      </c>
      <c r="AS74" s="27" t="str">
        <f>IF($B$96="jia",2857,"")</f>
        <v/>
      </c>
    </row>
    <row r="75" spans="2:49" ht="14.25" customHeight="1">
      <c r="B75" s="116"/>
      <c r="C75" s="116"/>
      <c r="D75" s="101" t="s">
        <v>20</v>
      </c>
      <c r="E75" s="101"/>
      <c r="F75" s="101"/>
      <c r="G75" s="101"/>
      <c r="H75" s="101"/>
      <c r="I75" s="101"/>
      <c r="J75" s="102"/>
      <c r="K75" s="65"/>
      <c r="L75" s="66" t="s">
        <v>15</v>
      </c>
      <c r="M75" s="103" t="str">
        <f t="shared" ref="M75:M76" si="2">IF(AR75=0,"",AR75)</f>
        <v/>
      </c>
      <c r="N75" s="103"/>
      <c r="O75" s="103"/>
      <c r="P75" s="103"/>
      <c r="Q75" s="96" t="str">
        <f t="shared" si="1"/>
        <v/>
      </c>
      <c r="R75" s="96"/>
      <c r="S75" s="96"/>
      <c r="T75" s="96"/>
      <c r="U75" s="97"/>
      <c r="V75" s="113"/>
      <c r="W75" s="114"/>
      <c r="X75" s="114"/>
      <c r="Y75" s="114"/>
      <c r="Z75" s="114"/>
      <c r="AA75" s="114"/>
      <c r="AB75" s="114"/>
      <c r="AC75" s="114"/>
      <c r="AD75" s="114"/>
      <c r="AE75" s="114"/>
      <c r="AF75" s="114"/>
      <c r="AG75" s="114"/>
      <c r="AH75" s="114"/>
      <c r="AI75" s="114"/>
      <c r="AJ75" s="114"/>
      <c r="AK75" s="115"/>
      <c r="AP75" s="88" t="s">
        <v>257</v>
      </c>
      <c r="AQ75" s="88"/>
      <c r="AR75" s="27" t="str">
        <f>IF($B$96="jia",28381,"")</f>
        <v/>
      </c>
      <c r="AS75" s="27" t="str">
        <f>IF($B$96="jia",28381,"")</f>
        <v/>
      </c>
    </row>
    <row r="76" spans="2:49" ht="14.25" customHeight="1">
      <c r="B76" s="116"/>
      <c r="C76" s="116"/>
      <c r="D76" s="101" t="s">
        <v>29</v>
      </c>
      <c r="E76" s="101"/>
      <c r="F76" s="101"/>
      <c r="G76" s="101"/>
      <c r="H76" s="101"/>
      <c r="I76" s="101"/>
      <c r="J76" s="102"/>
      <c r="K76" s="65"/>
      <c r="L76" s="66" t="s">
        <v>15</v>
      </c>
      <c r="M76" s="103" t="str">
        <f t="shared" si="2"/>
        <v/>
      </c>
      <c r="N76" s="103"/>
      <c r="O76" s="103"/>
      <c r="P76" s="103"/>
      <c r="Q76" s="96" t="str">
        <f t="shared" si="1"/>
        <v/>
      </c>
      <c r="R76" s="96"/>
      <c r="S76" s="96"/>
      <c r="T76" s="96"/>
      <c r="U76" s="97"/>
      <c r="V76" s="113"/>
      <c r="W76" s="114"/>
      <c r="X76" s="114"/>
      <c r="Y76" s="114"/>
      <c r="Z76" s="114"/>
      <c r="AA76" s="114"/>
      <c r="AB76" s="114"/>
      <c r="AC76" s="114"/>
      <c r="AD76" s="114"/>
      <c r="AE76" s="114"/>
      <c r="AF76" s="114"/>
      <c r="AG76" s="114"/>
      <c r="AH76" s="114"/>
      <c r="AI76" s="114"/>
      <c r="AJ76" s="114"/>
      <c r="AK76" s="115"/>
      <c r="AP76" s="88" t="s">
        <v>258</v>
      </c>
      <c r="AQ76" s="88"/>
      <c r="AR76" s="27" t="str">
        <f>IF($B$96="jia",28381,"")</f>
        <v/>
      </c>
      <c r="AS76" s="27" t="str">
        <f>IF($B$96="jia",28381,"")</f>
        <v/>
      </c>
    </row>
    <row r="77" spans="2:49" ht="14.25" customHeight="1">
      <c r="B77" s="116"/>
      <c r="C77" s="116"/>
      <c r="D77" s="101" t="s">
        <v>12</v>
      </c>
      <c r="E77" s="101"/>
      <c r="F77" s="101"/>
      <c r="G77" s="101"/>
      <c r="H77" s="101"/>
      <c r="I77" s="101"/>
      <c r="J77" s="102"/>
      <c r="K77" s="65"/>
      <c r="L77" s="66" t="s">
        <v>15</v>
      </c>
      <c r="M77" s="103"/>
      <c r="N77" s="103"/>
      <c r="O77" s="103"/>
      <c r="P77" s="103"/>
      <c r="Q77" s="96">
        <f t="shared" si="1"/>
        <v>0</v>
      </c>
      <c r="R77" s="96"/>
      <c r="S77" s="96"/>
      <c r="T77" s="96"/>
      <c r="U77" s="97"/>
      <c r="V77" s="113"/>
      <c r="W77" s="114"/>
      <c r="X77" s="114"/>
      <c r="Y77" s="114"/>
      <c r="Z77" s="114"/>
      <c r="AA77" s="114"/>
      <c r="AB77" s="114"/>
      <c r="AC77" s="114"/>
      <c r="AD77" s="114"/>
      <c r="AE77" s="114"/>
      <c r="AF77" s="114"/>
      <c r="AG77" s="114"/>
      <c r="AH77" s="114"/>
      <c r="AI77" s="114"/>
      <c r="AJ77" s="114"/>
      <c r="AK77" s="115"/>
      <c r="AP77" s="88" t="s">
        <v>259</v>
      </c>
      <c r="AQ77" s="88"/>
      <c r="AR77" s="27" t="str">
        <f>IF($B$96="jia",37919,"")</f>
        <v/>
      </c>
      <c r="AS77" s="27" t="str">
        <f>IF($B$96="jia",37919,"")</f>
        <v/>
      </c>
    </row>
    <row r="78" spans="2:49" ht="14.25" customHeight="1">
      <c r="B78" s="116"/>
      <c r="C78" s="107" t="s">
        <v>24</v>
      </c>
      <c r="D78" s="107"/>
      <c r="E78" s="107"/>
      <c r="F78" s="107"/>
      <c r="G78" s="107"/>
      <c r="H78" s="107"/>
      <c r="I78" s="107"/>
      <c r="J78" s="98"/>
      <c r="K78" s="65"/>
      <c r="L78" s="66" t="s">
        <v>15</v>
      </c>
      <c r="M78" s="118" t="str">
        <f>IF(AR78=0,"",IF(AND(C15=AO15,SUM(K75:K77)&lt;1)=TRUE,AR78,""))</f>
        <v/>
      </c>
      <c r="N78" s="118"/>
      <c r="O78" s="118"/>
      <c r="P78" s="118"/>
      <c r="Q78" s="96" t="str">
        <f>IFERROR((K78*M78),"")</f>
        <v/>
      </c>
      <c r="R78" s="96"/>
      <c r="S78" s="96"/>
      <c r="T78" s="96"/>
      <c r="U78" s="97"/>
      <c r="V78" s="98" t="s">
        <v>240</v>
      </c>
      <c r="W78" s="99"/>
      <c r="X78" s="99"/>
      <c r="Y78" s="99"/>
      <c r="Z78" s="99"/>
      <c r="AA78" s="99"/>
      <c r="AB78" s="99"/>
      <c r="AC78" s="99"/>
      <c r="AD78" s="99"/>
      <c r="AE78" s="99"/>
      <c r="AF78" s="99"/>
      <c r="AG78" s="99"/>
      <c r="AH78" s="99"/>
      <c r="AI78" s="99"/>
      <c r="AJ78" s="99"/>
      <c r="AK78" s="100"/>
      <c r="AQ78" s="69"/>
      <c r="AR78" s="69" t="str">
        <f>IF($B$96="jia",5714,"")</f>
        <v/>
      </c>
      <c r="AS78" s="69" t="str">
        <f>IF($B$96="jia",5714,"")</f>
        <v/>
      </c>
      <c r="AT78" s="69"/>
      <c r="AU78" s="69"/>
      <c r="AV78" s="54"/>
      <c r="AW78" s="54"/>
    </row>
    <row r="79" spans="2:49" ht="14.25" customHeight="1">
      <c r="B79" s="319" t="s">
        <v>95</v>
      </c>
      <c r="C79" s="320"/>
      <c r="D79" s="320"/>
      <c r="E79" s="320"/>
      <c r="F79" s="320"/>
      <c r="G79" s="320"/>
      <c r="H79" s="320"/>
      <c r="I79" s="320"/>
      <c r="J79" s="320"/>
      <c r="K79" s="70"/>
      <c r="L79" s="71" t="s">
        <v>15</v>
      </c>
      <c r="M79" s="321"/>
      <c r="N79" s="321"/>
      <c r="O79" s="321"/>
      <c r="P79" s="321"/>
      <c r="Q79" s="96">
        <f t="shared" si="1"/>
        <v>0</v>
      </c>
      <c r="R79" s="96"/>
      <c r="S79" s="96"/>
      <c r="T79" s="96"/>
      <c r="U79" s="97"/>
      <c r="V79" s="113"/>
      <c r="W79" s="114"/>
      <c r="X79" s="114"/>
      <c r="Y79" s="114"/>
      <c r="Z79" s="114"/>
      <c r="AA79" s="114"/>
      <c r="AB79" s="114"/>
      <c r="AC79" s="114"/>
      <c r="AD79" s="114"/>
      <c r="AE79" s="114"/>
      <c r="AF79" s="114"/>
      <c r="AG79" s="114"/>
      <c r="AH79" s="114"/>
      <c r="AI79" s="114"/>
      <c r="AJ79" s="114"/>
      <c r="AK79" s="115"/>
      <c r="AQ79" s="69"/>
      <c r="AR79" s="69"/>
      <c r="AS79" s="69"/>
      <c r="AT79" s="69"/>
      <c r="AU79" s="69"/>
      <c r="AV79" s="54" t="e">
        <v>#VALUE!</v>
      </c>
      <c r="AW79" s="54"/>
    </row>
    <row r="80" spans="2:49" ht="14.25" customHeight="1">
      <c r="B80" s="153"/>
      <c r="C80" s="154"/>
      <c r="D80" s="154"/>
      <c r="E80" s="154"/>
      <c r="F80" s="154"/>
      <c r="G80" s="154"/>
      <c r="H80" s="154"/>
      <c r="I80" s="154"/>
      <c r="J80" s="154"/>
      <c r="K80" s="65"/>
      <c r="L80" s="72" t="s">
        <v>15</v>
      </c>
      <c r="M80" s="155"/>
      <c r="N80" s="155"/>
      <c r="O80" s="155"/>
      <c r="P80" s="155"/>
      <c r="Q80" s="96">
        <f t="shared" si="1"/>
        <v>0</v>
      </c>
      <c r="R80" s="96"/>
      <c r="S80" s="96"/>
      <c r="T80" s="96"/>
      <c r="U80" s="97"/>
      <c r="V80" s="156"/>
      <c r="W80" s="157"/>
      <c r="X80" s="157"/>
      <c r="Y80" s="157"/>
      <c r="Z80" s="157"/>
      <c r="AA80" s="157"/>
      <c r="AB80" s="157"/>
      <c r="AC80" s="157"/>
      <c r="AD80" s="157"/>
      <c r="AE80" s="157"/>
      <c r="AF80" s="157"/>
      <c r="AG80" s="157"/>
      <c r="AH80" s="157"/>
      <c r="AI80" s="157"/>
      <c r="AJ80" s="157"/>
      <c r="AK80" s="158"/>
      <c r="AQ80" s="69"/>
      <c r="AR80" s="69"/>
      <c r="AS80" s="69"/>
      <c r="AT80" s="69"/>
      <c r="AU80" s="69"/>
      <c r="AV80" s="54"/>
      <c r="AW80" s="54"/>
    </row>
    <row r="81" spans="2:45" ht="14.25" customHeight="1">
      <c r="B81" s="119" t="s">
        <v>98</v>
      </c>
      <c r="C81" s="120"/>
      <c r="D81" s="120"/>
      <c r="E81" s="120"/>
      <c r="F81" s="120"/>
      <c r="G81" s="120"/>
      <c r="H81" s="120"/>
      <c r="I81" s="120"/>
      <c r="J81" s="120"/>
      <c r="K81" s="120"/>
      <c r="L81" s="120"/>
      <c r="M81" s="120"/>
      <c r="N81" s="120"/>
      <c r="O81" s="120"/>
      <c r="P81" s="121"/>
      <c r="Q81" s="122">
        <f>IFERROR(SUM(Q65:U80),"")</f>
        <v>0</v>
      </c>
      <c r="R81" s="123"/>
      <c r="S81" s="123"/>
      <c r="T81" s="123"/>
      <c r="U81" s="124"/>
      <c r="V81" s="113"/>
      <c r="W81" s="114"/>
      <c r="X81" s="114"/>
      <c r="Y81" s="114"/>
      <c r="Z81" s="114"/>
      <c r="AA81" s="114"/>
      <c r="AB81" s="114"/>
      <c r="AC81" s="114"/>
      <c r="AD81" s="114"/>
      <c r="AE81" s="114"/>
      <c r="AF81" s="114"/>
      <c r="AG81" s="114"/>
      <c r="AH81" s="114"/>
      <c r="AI81" s="114"/>
      <c r="AJ81" s="114"/>
      <c r="AK81" s="115"/>
    </row>
    <row r="82" spans="2:45" ht="14.25" customHeight="1">
      <c r="B82" s="162" t="s">
        <v>37</v>
      </c>
      <c r="C82" s="163"/>
      <c r="D82" s="163"/>
      <c r="E82" s="163"/>
      <c r="F82" s="163"/>
      <c r="G82" s="163"/>
      <c r="H82" s="163"/>
      <c r="I82" s="163"/>
      <c r="J82" s="163"/>
      <c r="K82" s="163"/>
      <c r="L82" s="163"/>
      <c r="M82" s="163"/>
      <c r="N82" s="163"/>
      <c r="O82" s="163"/>
      <c r="P82" s="164"/>
      <c r="Q82" s="146">
        <f>IFERROR(ROUNDDOWN((Q81*0.1),0),"")</f>
        <v>0</v>
      </c>
      <c r="R82" s="147"/>
      <c r="S82" s="147"/>
      <c r="T82" s="147"/>
      <c r="U82" s="148"/>
      <c r="V82" s="113"/>
      <c r="W82" s="114"/>
      <c r="X82" s="114"/>
      <c r="Y82" s="114"/>
      <c r="Z82" s="114"/>
      <c r="AA82" s="114"/>
      <c r="AB82" s="114"/>
      <c r="AC82" s="114"/>
      <c r="AD82" s="114"/>
      <c r="AE82" s="114"/>
      <c r="AF82" s="114"/>
      <c r="AG82" s="114"/>
      <c r="AH82" s="114"/>
      <c r="AI82" s="114"/>
      <c r="AJ82" s="114"/>
      <c r="AK82" s="115"/>
      <c r="AN82" s="4"/>
      <c r="AO82" s="4"/>
      <c r="AP82" s="62"/>
    </row>
    <row r="83" spans="2:45" ht="14.25" customHeight="1">
      <c r="B83" s="108" t="s">
        <v>274</v>
      </c>
      <c r="C83" s="109"/>
      <c r="D83" s="109"/>
      <c r="E83" s="109"/>
      <c r="F83" s="109"/>
      <c r="G83" s="109"/>
      <c r="H83" s="109"/>
      <c r="I83" s="109"/>
      <c r="J83" s="109"/>
      <c r="K83" s="109"/>
      <c r="L83" s="109"/>
      <c r="M83" s="109"/>
      <c r="N83" s="109"/>
      <c r="O83" s="109"/>
      <c r="P83" s="110"/>
      <c r="Q83" s="146">
        <f>IFERROR((Q81+Q82),"")</f>
        <v>0</v>
      </c>
      <c r="R83" s="147"/>
      <c r="S83" s="147"/>
      <c r="T83" s="147"/>
      <c r="U83" s="148"/>
      <c r="V83" s="113"/>
      <c r="W83" s="114"/>
      <c r="X83" s="114"/>
      <c r="Y83" s="114"/>
      <c r="Z83" s="114"/>
      <c r="AA83" s="114"/>
      <c r="AB83" s="114"/>
      <c r="AC83" s="114"/>
      <c r="AD83" s="114"/>
      <c r="AE83" s="114"/>
      <c r="AF83" s="114"/>
      <c r="AG83" s="114"/>
      <c r="AH83" s="114"/>
      <c r="AI83" s="114"/>
      <c r="AJ83" s="114"/>
      <c r="AK83" s="115"/>
    </row>
    <row r="84" spans="2:45" ht="5.25" customHeight="1"/>
    <row r="85" spans="2:45" ht="18.75" customHeight="1">
      <c r="B85" s="73" t="s">
        <v>41</v>
      </c>
      <c r="C85" s="90" t="s">
        <v>261</v>
      </c>
      <c r="D85" s="90"/>
      <c r="E85" s="90"/>
      <c r="F85" s="90"/>
      <c r="G85" s="90"/>
      <c r="H85" s="90"/>
      <c r="I85" s="90"/>
      <c r="J85" s="90"/>
      <c r="K85" s="90"/>
      <c r="L85" s="90"/>
      <c r="M85" s="106" t="s">
        <v>262</v>
      </c>
      <c r="N85" s="106"/>
      <c r="O85" s="106"/>
      <c r="P85" s="111"/>
      <c r="Q85" s="111"/>
      <c r="R85" s="111"/>
      <c r="S85" s="111"/>
      <c r="T85" s="111"/>
      <c r="U85" s="111"/>
      <c r="V85" s="315" t="s">
        <v>97</v>
      </c>
      <c r="W85" s="315"/>
      <c r="X85" s="91" t="s">
        <v>276</v>
      </c>
      <c r="Y85" s="92"/>
      <c r="Z85" s="92"/>
      <c r="AA85" s="92"/>
      <c r="AB85" s="92"/>
      <c r="AC85" s="92"/>
      <c r="AD85" s="92"/>
      <c r="AE85" s="92"/>
      <c r="AF85" s="89"/>
      <c r="AG85" s="89"/>
      <c r="AH85" s="89"/>
      <c r="AI85" s="89"/>
      <c r="AJ85" s="89"/>
      <c r="AK85" s="74" t="s">
        <v>263</v>
      </c>
      <c r="AQ85" s="27" t="s">
        <v>42</v>
      </c>
      <c r="AR85" s="27" t="s">
        <v>43</v>
      </c>
    </row>
    <row r="86" spans="2:45" ht="7.5" customHeight="1"/>
    <row r="87" spans="2:45" ht="12.75" customHeight="1">
      <c r="B87" s="134" t="s">
        <v>266</v>
      </c>
      <c r="C87" s="134"/>
      <c r="D87" s="134"/>
      <c r="E87" s="134"/>
      <c r="F87" s="134"/>
      <c r="G87" s="134"/>
      <c r="H87" s="134"/>
      <c r="I87" s="134"/>
      <c r="J87" s="134"/>
      <c r="K87" s="134"/>
      <c r="L87" s="134"/>
      <c r="M87" s="134"/>
      <c r="N87" s="134"/>
      <c r="O87" s="134"/>
      <c r="P87" s="134"/>
      <c r="Q87" s="134"/>
      <c r="R87" s="134"/>
      <c r="S87" s="134"/>
      <c r="T87" s="134"/>
      <c r="U87" s="134"/>
      <c r="V87" s="134"/>
      <c r="W87" s="134"/>
      <c r="X87" s="134"/>
      <c r="Y87" s="134"/>
      <c r="Z87" s="134"/>
      <c r="AA87" s="134"/>
      <c r="AB87" s="134"/>
      <c r="AC87" s="134"/>
      <c r="AD87" s="134"/>
      <c r="AE87" s="134"/>
      <c r="AF87" s="134"/>
      <c r="AG87" s="134"/>
      <c r="AH87" s="134"/>
      <c r="AI87" s="134"/>
      <c r="AJ87" s="134"/>
      <c r="AK87" s="134"/>
    </row>
    <row r="88" spans="2:45" ht="15" customHeight="1">
      <c r="B88" s="125" t="s">
        <v>21</v>
      </c>
      <c r="C88" s="125"/>
      <c r="D88" s="125"/>
      <c r="E88" s="125"/>
      <c r="F88" s="125"/>
      <c r="G88" s="113"/>
      <c r="H88" s="137" t="s">
        <v>83</v>
      </c>
      <c r="I88" s="137"/>
      <c r="J88" s="137"/>
      <c r="K88" s="137" t="s">
        <v>22</v>
      </c>
      <c r="L88" s="137"/>
      <c r="M88" s="137"/>
      <c r="N88" s="137"/>
      <c r="O88" s="137" t="s">
        <v>82</v>
      </c>
      <c r="P88" s="137"/>
      <c r="Q88" s="137"/>
      <c r="R88" s="137"/>
      <c r="S88" s="114" t="s">
        <v>84</v>
      </c>
      <c r="T88" s="114"/>
      <c r="U88" s="114"/>
      <c r="V88" s="114"/>
      <c r="W88" s="114"/>
      <c r="X88" s="114"/>
      <c r="Y88" s="114"/>
      <c r="Z88" s="114"/>
      <c r="AA88" s="114"/>
      <c r="AB88" s="114"/>
      <c r="AC88" s="114"/>
      <c r="AD88" s="114"/>
      <c r="AE88" s="114"/>
      <c r="AF88" s="114"/>
      <c r="AG88" s="114"/>
      <c r="AH88" s="114"/>
      <c r="AI88" s="114"/>
      <c r="AJ88" s="114"/>
      <c r="AK88" s="115"/>
    </row>
    <row r="89" spans="2:45" ht="15" customHeight="1">
      <c r="B89" s="101" t="s">
        <v>224</v>
      </c>
      <c r="C89" s="101"/>
      <c r="D89" s="101"/>
      <c r="E89" s="101"/>
      <c r="F89" s="101"/>
      <c r="G89" s="102"/>
      <c r="H89" s="129"/>
      <c r="I89" s="129"/>
      <c r="J89" s="75" t="s">
        <v>15</v>
      </c>
      <c r="K89" s="130"/>
      <c r="L89" s="130"/>
      <c r="M89" s="130"/>
      <c r="N89" s="130"/>
      <c r="O89" s="131">
        <f>(H89*K89)</f>
        <v>0</v>
      </c>
      <c r="P89" s="131"/>
      <c r="Q89" s="131"/>
      <c r="R89" s="131"/>
      <c r="S89" s="132" t="s">
        <v>289</v>
      </c>
      <c r="T89" s="132"/>
      <c r="U89" s="132"/>
      <c r="V89" s="132"/>
      <c r="W89" s="132"/>
      <c r="X89" s="132"/>
      <c r="Y89" s="132"/>
      <c r="Z89" s="132"/>
      <c r="AA89" s="132"/>
      <c r="AB89" s="132"/>
      <c r="AC89" s="132"/>
      <c r="AD89" s="132"/>
      <c r="AE89" s="132"/>
      <c r="AF89" s="132"/>
      <c r="AG89" s="132"/>
      <c r="AH89" s="132"/>
      <c r="AI89" s="132"/>
      <c r="AJ89" s="132"/>
      <c r="AK89" s="133"/>
    </row>
    <row r="90" spans="2:45" ht="15" customHeight="1">
      <c r="B90" s="102" t="s">
        <v>265</v>
      </c>
      <c r="C90" s="437"/>
      <c r="D90" s="437"/>
      <c r="E90" s="437"/>
      <c r="F90" s="437"/>
      <c r="G90" s="438"/>
      <c r="H90" s="129"/>
      <c r="I90" s="129"/>
      <c r="J90" s="75" t="s">
        <v>15</v>
      </c>
      <c r="K90" s="130"/>
      <c r="L90" s="130"/>
      <c r="M90" s="130"/>
      <c r="N90" s="130"/>
      <c r="O90" s="131">
        <f>(H90*K90)</f>
        <v>0</v>
      </c>
      <c r="P90" s="131"/>
      <c r="Q90" s="131"/>
      <c r="R90" s="131"/>
      <c r="S90" s="132" t="s">
        <v>267</v>
      </c>
      <c r="T90" s="132"/>
      <c r="U90" s="132"/>
      <c r="V90" s="132"/>
      <c r="W90" s="132"/>
      <c r="X90" s="132"/>
      <c r="Y90" s="132"/>
      <c r="Z90" s="132"/>
      <c r="AA90" s="132"/>
      <c r="AB90" s="132"/>
      <c r="AC90" s="132"/>
      <c r="AD90" s="132"/>
      <c r="AE90" s="132"/>
      <c r="AF90" s="132"/>
      <c r="AG90" s="132"/>
      <c r="AH90" s="132"/>
      <c r="AI90" s="132"/>
      <c r="AJ90" s="132"/>
      <c r="AK90" s="133"/>
    </row>
    <row r="91" spans="2:45" ht="15" customHeight="1">
      <c r="B91" s="159" t="s">
        <v>98</v>
      </c>
      <c r="C91" s="160"/>
      <c r="D91" s="160"/>
      <c r="E91" s="160"/>
      <c r="F91" s="160"/>
      <c r="G91" s="160"/>
      <c r="H91" s="160"/>
      <c r="I91" s="160"/>
      <c r="J91" s="160"/>
      <c r="K91" s="160"/>
      <c r="L91" s="160"/>
      <c r="M91" s="160"/>
      <c r="N91" s="161"/>
      <c r="O91" s="419">
        <f>O89+O90</f>
        <v>0</v>
      </c>
      <c r="P91" s="420"/>
      <c r="Q91" s="420"/>
      <c r="R91" s="421"/>
      <c r="S91" s="125"/>
      <c r="T91" s="125"/>
      <c r="U91" s="125"/>
      <c r="V91" s="125"/>
      <c r="W91" s="125"/>
      <c r="X91" s="125"/>
      <c r="Y91" s="125"/>
      <c r="Z91" s="125"/>
      <c r="AA91" s="125"/>
      <c r="AB91" s="125"/>
      <c r="AC91" s="125"/>
      <c r="AD91" s="125"/>
      <c r="AE91" s="125"/>
      <c r="AF91" s="125"/>
      <c r="AG91" s="125"/>
      <c r="AH91" s="125"/>
      <c r="AI91" s="125"/>
      <c r="AJ91" s="125"/>
      <c r="AK91" s="125"/>
    </row>
    <row r="92" spans="2:45" ht="15" customHeight="1">
      <c r="B92" s="162" t="s">
        <v>37</v>
      </c>
      <c r="C92" s="163"/>
      <c r="D92" s="163"/>
      <c r="E92" s="163"/>
      <c r="F92" s="163"/>
      <c r="G92" s="163"/>
      <c r="H92" s="163"/>
      <c r="I92" s="163"/>
      <c r="J92" s="163"/>
      <c r="K92" s="163"/>
      <c r="L92" s="163"/>
      <c r="M92" s="163"/>
      <c r="N92" s="164"/>
      <c r="O92" s="309">
        <f>INT(O91*0.1)</f>
        <v>0</v>
      </c>
      <c r="P92" s="310"/>
      <c r="Q92" s="310"/>
      <c r="R92" s="311"/>
      <c r="S92" s="125"/>
      <c r="T92" s="125"/>
      <c r="U92" s="125"/>
      <c r="V92" s="125"/>
      <c r="W92" s="125"/>
      <c r="X92" s="125"/>
      <c r="Y92" s="125"/>
      <c r="Z92" s="125"/>
      <c r="AA92" s="125"/>
      <c r="AB92" s="125"/>
      <c r="AC92" s="125"/>
      <c r="AD92" s="125"/>
      <c r="AE92" s="125"/>
      <c r="AF92" s="125"/>
      <c r="AG92" s="125"/>
      <c r="AH92" s="125"/>
      <c r="AI92" s="125"/>
      <c r="AJ92" s="125"/>
      <c r="AK92" s="125"/>
    </row>
    <row r="93" spans="2:45" ht="15" customHeight="1">
      <c r="B93" s="162" t="s">
        <v>268</v>
      </c>
      <c r="C93" s="163"/>
      <c r="D93" s="163"/>
      <c r="E93" s="163"/>
      <c r="F93" s="163"/>
      <c r="G93" s="163"/>
      <c r="H93" s="163"/>
      <c r="I93" s="163"/>
      <c r="J93" s="163"/>
      <c r="K93" s="163"/>
      <c r="L93" s="163"/>
      <c r="M93" s="163"/>
      <c r="N93" s="164"/>
      <c r="O93" s="309">
        <f>IFERROR((O91+O92),"")</f>
        <v>0</v>
      </c>
      <c r="P93" s="310"/>
      <c r="Q93" s="310"/>
      <c r="R93" s="311"/>
      <c r="S93" s="125"/>
      <c r="T93" s="125"/>
      <c r="U93" s="125"/>
      <c r="V93" s="125"/>
      <c r="W93" s="125"/>
      <c r="X93" s="125"/>
      <c r="Y93" s="125"/>
      <c r="Z93" s="125"/>
      <c r="AA93" s="125"/>
      <c r="AB93" s="125"/>
      <c r="AC93" s="125"/>
      <c r="AD93" s="125"/>
      <c r="AE93" s="125"/>
      <c r="AF93" s="125"/>
      <c r="AG93" s="125"/>
      <c r="AH93" s="125"/>
      <c r="AI93" s="125"/>
      <c r="AJ93" s="125"/>
      <c r="AK93" s="125"/>
    </row>
    <row r="94" spans="2:45" ht="3.75" customHeight="1" thickBot="1">
      <c r="B94" s="76"/>
      <c r="C94" s="76"/>
      <c r="D94" s="76"/>
      <c r="E94" s="76"/>
      <c r="F94" s="76"/>
      <c r="G94" s="76"/>
      <c r="H94" s="76"/>
      <c r="I94" s="76"/>
      <c r="J94" s="76"/>
      <c r="K94" s="76"/>
      <c r="L94" s="76"/>
      <c r="M94" s="76"/>
      <c r="N94" s="76"/>
      <c r="O94" s="77"/>
      <c r="P94" s="77"/>
      <c r="Q94" s="77"/>
      <c r="R94" s="77"/>
      <c r="S94" s="50"/>
      <c r="T94" s="50"/>
      <c r="U94" s="50"/>
      <c r="V94" s="50"/>
      <c r="W94" s="50"/>
      <c r="X94" s="50"/>
      <c r="Y94" s="50"/>
      <c r="Z94" s="50"/>
      <c r="AA94" s="50"/>
      <c r="AB94" s="50"/>
      <c r="AC94" s="50"/>
      <c r="AD94" s="50"/>
      <c r="AE94" s="50"/>
      <c r="AF94" s="50"/>
      <c r="AG94" s="50"/>
      <c r="AH94" s="50"/>
      <c r="AI94" s="50"/>
      <c r="AJ94" s="50"/>
      <c r="AK94" s="50"/>
    </row>
    <row r="95" spans="2:45" ht="22.5" customHeight="1" thickBot="1">
      <c r="B95" s="78"/>
      <c r="C95" s="78"/>
      <c r="D95" s="78"/>
      <c r="E95" s="78"/>
      <c r="F95" s="78"/>
      <c r="G95" s="78"/>
      <c r="H95" s="78"/>
      <c r="I95" s="78"/>
      <c r="J95" s="78"/>
      <c r="K95" s="78"/>
      <c r="L95" s="78"/>
      <c r="M95" s="78"/>
      <c r="N95" s="78"/>
      <c r="O95" s="77"/>
      <c r="P95" s="77"/>
      <c r="Q95" s="77"/>
      <c r="R95" s="77"/>
      <c r="S95" s="312" t="s">
        <v>275</v>
      </c>
      <c r="T95" s="313"/>
      <c r="U95" s="313"/>
      <c r="V95" s="313"/>
      <c r="W95" s="313"/>
      <c r="X95" s="313"/>
      <c r="Y95" s="313"/>
      <c r="Z95" s="314"/>
      <c r="AA95" s="127" t="str">
        <f>IF(AR95=TRUE,"",IF(AS95=0,"",AS95))</f>
        <v/>
      </c>
      <c r="AB95" s="128"/>
      <c r="AC95" s="128"/>
      <c r="AD95" s="128"/>
      <c r="AE95" s="128"/>
      <c r="AF95" s="128"/>
      <c r="AG95" s="128"/>
      <c r="AH95" s="128"/>
      <c r="AI95" s="128"/>
      <c r="AJ95" s="128"/>
      <c r="AK95" s="79" t="s">
        <v>213</v>
      </c>
      <c r="AR95" s="27" t="b">
        <f>ISERROR(AS95)</f>
        <v>0</v>
      </c>
      <c r="AS95" s="27">
        <f>IF(B85=AQ85,O93+Q83,IF(B85=AR85,AF85+O93,""))</f>
        <v>0</v>
      </c>
    </row>
    <row r="96" spans="2:45" ht="7.5" customHeight="1">
      <c r="B96" s="413"/>
      <c r="C96" s="413"/>
      <c r="W96" s="126" t="s">
        <v>38</v>
      </c>
      <c r="X96" s="126"/>
      <c r="Y96" s="126"/>
      <c r="Z96" s="126"/>
      <c r="AA96" s="126"/>
      <c r="AB96" s="126"/>
      <c r="AC96" s="126"/>
      <c r="AD96" s="126"/>
      <c r="AE96" s="126"/>
      <c r="AF96" s="126"/>
      <c r="AG96" s="126"/>
      <c r="AH96" s="126"/>
      <c r="AI96" s="126"/>
      <c r="AJ96" s="126"/>
      <c r="AK96" s="126"/>
      <c r="AL96" s="126"/>
    </row>
    <row r="97" spans="2:47" ht="7.5" customHeight="1" thickBot="1">
      <c r="B97" s="414"/>
      <c r="C97" s="414"/>
      <c r="D97" s="80"/>
      <c r="E97" s="80"/>
      <c r="F97" s="80"/>
      <c r="G97" s="80"/>
      <c r="H97" s="80"/>
      <c r="I97" s="80"/>
      <c r="J97" s="80"/>
      <c r="K97" s="80"/>
      <c r="L97" s="80"/>
      <c r="M97" s="80"/>
      <c r="N97" s="80"/>
      <c r="O97" s="80"/>
      <c r="P97" s="80"/>
      <c r="Q97" s="80"/>
      <c r="R97" s="80"/>
      <c r="S97" s="80"/>
      <c r="T97" s="80"/>
      <c r="U97" s="80"/>
      <c r="V97" s="80"/>
      <c r="W97" s="126"/>
      <c r="X97" s="126"/>
      <c r="Y97" s="126"/>
      <c r="Z97" s="126"/>
      <c r="AA97" s="126"/>
      <c r="AB97" s="126"/>
      <c r="AC97" s="126"/>
      <c r="AD97" s="126"/>
      <c r="AE97" s="126"/>
      <c r="AF97" s="126"/>
      <c r="AG97" s="126"/>
      <c r="AH97" s="126"/>
      <c r="AI97" s="126"/>
      <c r="AJ97" s="126"/>
      <c r="AK97" s="126"/>
      <c r="AL97" s="126"/>
    </row>
    <row r="98" spans="2:47" ht="22.5" customHeight="1" thickBot="1">
      <c r="B98" s="142" t="s">
        <v>239</v>
      </c>
      <c r="C98" s="142"/>
      <c r="D98" s="142"/>
      <c r="E98" s="142"/>
      <c r="F98" s="142"/>
      <c r="G98" s="142"/>
      <c r="H98" s="142"/>
      <c r="I98" s="142"/>
      <c r="J98" s="142"/>
      <c r="K98" s="142"/>
      <c r="L98" s="142"/>
      <c r="M98" s="142"/>
      <c r="N98" s="142"/>
      <c r="O98" s="142"/>
      <c r="P98" s="142"/>
      <c r="Q98" s="142"/>
      <c r="R98" s="142"/>
      <c r="S98" s="142"/>
      <c r="T98" s="142"/>
      <c r="U98" s="142"/>
      <c r="V98" s="142"/>
      <c r="W98" s="142"/>
      <c r="X98" s="142"/>
      <c r="Y98" s="142"/>
      <c r="Z98" s="142"/>
      <c r="AA98" s="142"/>
      <c r="AB98" s="142"/>
      <c r="AC98" s="142"/>
      <c r="AD98" s="142"/>
      <c r="AE98" s="142"/>
      <c r="AF98" s="142"/>
      <c r="AG98" s="142"/>
      <c r="AH98" s="142"/>
      <c r="AI98" s="142"/>
      <c r="AJ98" s="142"/>
      <c r="AK98" s="142"/>
      <c r="AN98" s="2" t="s">
        <v>195</v>
      </c>
    </row>
    <row r="99" spans="2:47" s="2" customFormat="1" ht="15" customHeight="1">
      <c r="B99" s="81" t="s">
        <v>25</v>
      </c>
      <c r="C99" s="318" t="s">
        <v>200</v>
      </c>
      <c r="D99" s="318"/>
      <c r="E99" s="318"/>
      <c r="F99" s="318"/>
      <c r="G99" s="318"/>
      <c r="H99" s="318"/>
      <c r="I99" s="318"/>
      <c r="J99" s="318"/>
      <c r="K99" s="318"/>
      <c r="L99" s="318" t="s">
        <v>26</v>
      </c>
      <c r="M99" s="318"/>
      <c r="N99" s="318"/>
      <c r="O99" s="318"/>
      <c r="P99" s="318"/>
      <c r="Q99" s="318"/>
      <c r="R99" s="318"/>
      <c r="S99" s="318"/>
      <c r="T99" s="318" t="s">
        <v>13</v>
      </c>
      <c r="U99" s="318"/>
      <c r="V99" s="318"/>
      <c r="W99" s="318"/>
      <c r="X99" s="318"/>
      <c r="Y99" s="318"/>
      <c r="Z99" s="318" t="s">
        <v>201</v>
      </c>
      <c r="AA99" s="318"/>
      <c r="AB99" s="318"/>
      <c r="AC99" s="318"/>
      <c r="AD99" s="318"/>
      <c r="AE99" s="422" t="s">
        <v>101</v>
      </c>
      <c r="AF99" s="422"/>
      <c r="AG99" s="422"/>
      <c r="AH99" s="422" t="s">
        <v>27</v>
      </c>
      <c r="AI99" s="422"/>
      <c r="AJ99" s="411" t="s">
        <v>249</v>
      </c>
      <c r="AK99" s="412"/>
      <c r="AN99" s="2" t="s">
        <v>196</v>
      </c>
      <c r="AP99" s="22"/>
      <c r="AQ99" s="27"/>
      <c r="AR99" s="22"/>
      <c r="AS99" s="22"/>
      <c r="AT99" s="22"/>
      <c r="AU99" s="22"/>
    </row>
    <row r="100" spans="2:47" s="2" customFormat="1" ht="18" customHeight="1">
      <c r="B100" s="82">
        <v>1</v>
      </c>
      <c r="C100" s="140"/>
      <c r="D100" s="140"/>
      <c r="E100" s="140"/>
      <c r="F100" s="140"/>
      <c r="G100" s="140"/>
      <c r="H100" s="140"/>
      <c r="I100" s="140"/>
      <c r="J100" s="140"/>
      <c r="K100" s="140"/>
      <c r="L100" s="140"/>
      <c r="M100" s="140"/>
      <c r="N100" s="140"/>
      <c r="O100" s="140"/>
      <c r="P100" s="140"/>
      <c r="Q100" s="140"/>
      <c r="R100" s="140"/>
      <c r="S100" s="140"/>
      <c r="T100" s="140"/>
      <c r="U100" s="140"/>
      <c r="V100" s="140"/>
      <c r="W100" s="140"/>
      <c r="X100" s="140"/>
      <c r="Y100" s="140"/>
      <c r="Z100" s="140"/>
      <c r="AA100" s="140"/>
      <c r="AB100" s="140"/>
      <c r="AC100" s="140"/>
      <c r="AD100" s="140"/>
      <c r="AE100" s="140"/>
      <c r="AF100" s="140"/>
      <c r="AG100" s="140"/>
      <c r="AH100" s="141"/>
      <c r="AI100" s="141"/>
      <c r="AJ100" s="399"/>
      <c r="AK100" s="400"/>
      <c r="AN100" s="2" t="s">
        <v>284</v>
      </c>
      <c r="AP100" s="22"/>
      <c r="AQ100" s="27"/>
      <c r="AR100" s="22"/>
      <c r="AS100" s="22"/>
      <c r="AT100" s="22"/>
      <c r="AU100" s="22"/>
    </row>
    <row r="101" spans="2:47" s="2" customFormat="1" ht="18" customHeight="1">
      <c r="B101" s="82">
        <v>2</v>
      </c>
      <c r="C101" s="141"/>
      <c r="D101" s="141"/>
      <c r="E101" s="141"/>
      <c r="F101" s="141"/>
      <c r="G101" s="141"/>
      <c r="H101" s="141"/>
      <c r="I101" s="141"/>
      <c r="J101" s="141"/>
      <c r="K101" s="141"/>
      <c r="L101" s="140"/>
      <c r="M101" s="140"/>
      <c r="N101" s="140"/>
      <c r="O101" s="140"/>
      <c r="P101" s="140"/>
      <c r="Q101" s="140"/>
      <c r="R101" s="140"/>
      <c r="S101" s="140"/>
      <c r="T101" s="140"/>
      <c r="U101" s="140"/>
      <c r="V101" s="140"/>
      <c r="W101" s="140"/>
      <c r="X101" s="140"/>
      <c r="Y101" s="140"/>
      <c r="Z101" s="140"/>
      <c r="AA101" s="140"/>
      <c r="AB101" s="140"/>
      <c r="AC101" s="140"/>
      <c r="AD101" s="140"/>
      <c r="AE101" s="140"/>
      <c r="AF101" s="140"/>
      <c r="AG101" s="140"/>
      <c r="AH101" s="141"/>
      <c r="AI101" s="141"/>
      <c r="AJ101" s="399"/>
      <c r="AK101" s="400"/>
      <c r="AN101" s="2" t="s">
        <v>198</v>
      </c>
      <c r="AP101" s="22"/>
      <c r="AQ101" s="27"/>
      <c r="AR101" s="22"/>
      <c r="AS101" s="22"/>
      <c r="AT101" s="22"/>
      <c r="AU101" s="22"/>
    </row>
    <row r="102" spans="2:47" s="2" customFormat="1" ht="18" customHeight="1">
      <c r="B102" s="82">
        <v>3</v>
      </c>
      <c r="C102" s="141"/>
      <c r="D102" s="141"/>
      <c r="E102" s="141"/>
      <c r="F102" s="141"/>
      <c r="G102" s="141"/>
      <c r="H102" s="141"/>
      <c r="I102" s="141"/>
      <c r="J102" s="141"/>
      <c r="K102" s="141"/>
      <c r="L102" s="140"/>
      <c r="M102" s="140"/>
      <c r="N102" s="140"/>
      <c r="O102" s="140"/>
      <c r="P102" s="140"/>
      <c r="Q102" s="140"/>
      <c r="R102" s="140"/>
      <c r="S102" s="140"/>
      <c r="T102" s="140"/>
      <c r="U102" s="140"/>
      <c r="V102" s="140"/>
      <c r="W102" s="140"/>
      <c r="X102" s="140"/>
      <c r="Y102" s="140"/>
      <c r="Z102" s="140"/>
      <c r="AA102" s="140"/>
      <c r="AB102" s="140"/>
      <c r="AC102" s="140"/>
      <c r="AD102" s="140"/>
      <c r="AE102" s="140"/>
      <c r="AF102" s="140"/>
      <c r="AG102" s="140"/>
      <c r="AH102" s="141"/>
      <c r="AI102" s="141"/>
      <c r="AJ102" s="399"/>
      <c r="AK102" s="400"/>
      <c r="AN102" s="2" t="s">
        <v>198</v>
      </c>
      <c r="AP102" s="22"/>
      <c r="AQ102" s="27"/>
      <c r="AR102" s="22"/>
      <c r="AS102" s="22"/>
      <c r="AT102" s="22"/>
      <c r="AU102" s="22"/>
    </row>
    <row r="103" spans="2:47" s="2" customFormat="1" ht="18" customHeight="1">
      <c r="B103" s="82">
        <v>4</v>
      </c>
      <c r="C103" s="141"/>
      <c r="D103" s="141"/>
      <c r="E103" s="141"/>
      <c r="F103" s="141"/>
      <c r="G103" s="141"/>
      <c r="H103" s="141"/>
      <c r="I103" s="141"/>
      <c r="J103" s="141"/>
      <c r="K103" s="141"/>
      <c r="L103" s="140"/>
      <c r="M103" s="140"/>
      <c r="N103" s="140"/>
      <c r="O103" s="140"/>
      <c r="P103" s="140"/>
      <c r="Q103" s="140"/>
      <c r="R103" s="140"/>
      <c r="S103" s="140"/>
      <c r="T103" s="140"/>
      <c r="U103" s="140"/>
      <c r="V103" s="140"/>
      <c r="W103" s="140"/>
      <c r="X103" s="140"/>
      <c r="Y103" s="140"/>
      <c r="Z103" s="140"/>
      <c r="AA103" s="140"/>
      <c r="AB103" s="140"/>
      <c r="AC103" s="140"/>
      <c r="AD103" s="140"/>
      <c r="AE103" s="140"/>
      <c r="AF103" s="140"/>
      <c r="AG103" s="140"/>
      <c r="AH103" s="141"/>
      <c r="AI103" s="141"/>
      <c r="AJ103" s="399"/>
      <c r="AK103" s="400"/>
      <c r="AN103" s="2" t="s">
        <v>197</v>
      </c>
      <c r="AP103" s="22"/>
      <c r="AQ103" s="22"/>
      <c r="AR103" s="22"/>
      <c r="AS103" s="22"/>
      <c r="AT103" s="22"/>
      <c r="AU103" s="22"/>
    </row>
    <row r="104" spans="2:47" s="2" customFormat="1" ht="18" customHeight="1" thickBot="1">
      <c r="B104" s="83">
        <v>5</v>
      </c>
      <c r="C104" s="139"/>
      <c r="D104" s="139"/>
      <c r="E104" s="139"/>
      <c r="F104" s="139"/>
      <c r="G104" s="139"/>
      <c r="H104" s="139"/>
      <c r="I104" s="139"/>
      <c r="J104" s="139"/>
      <c r="K104" s="139"/>
      <c r="L104" s="138"/>
      <c r="M104" s="138"/>
      <c r="N104" s="138"/>
      <c r="O104" s="138"/>
      <c r="P104" s="138"/>
      <c r="Q104" s="138"/>
      <c r="R104" s="138"/>
      <c r="S104" s="138"/>
      <c r="T104" s="138"/>
      <c r="U104" s="138"/>
      <c r="V104" s="138"/>
      <c r="W104" s="138"/>
      <c r="X104" s="138"/>
      <c r="Y104" s="138"/>
      <c r="Z104" s="138"/>
      <c r="AA104" s="138"/>
      <c r="AB104" s="138"/>
      <c r="AC104" s="138"/>
      <c r="AD104" s="138"/>
      <c r="AE104" s="138"/>
      <c r="AF104" s="138"/>
      <c r="AG104" s="138"/>
      <c r="AH104" s="139"/>
      <c r="AI104" s="139"/>
      <c r="AJ104" s="401"/>
      <c r="AK104" s="402"/>
      <c r="AN104" s="2" t="s">
        <v>199</v>
      </c>
      <c r="AP104" s="22"/>
      <c r="AQ104" s="22"/>
      <c r="AR104" s="22"/>
      <c r="AS104" s="22"/>
      <c r="AT104" s="22"/>
      <c r="AU104" s="22"/>
    </row>
    <row r="105" spans="2:47" s="2" customFormat="1" ht="18" customHeight="1">
      <c r="B105" s="84">
        <v>6</v>
      </c>
      <c r="C105" s="424"/>
      <c r="D105" s="424"/>
      <c r="E105" s="424"/>
      <c r="F105" s="424"/>
      <c r="G105" s="424"/>
      <c r="H105" s="424"/>
      <c r="I105" s="424"/>
      <c r="J105" s="424"/>
      <c r="K105" s="424"/>
      <c r="L105" s="393"/>
      <c r="M105" s="393"/>
      <c r="N105" s="393"/>
      <c r="O105" s="393"/>
      <c r="P105" s="393"/>
      <c r="Q105" s="393"/>
      <c r="R105" s="393"/>
      <c r="S105" s="393"/>
      <c r="T105" s="393"/>
      <c r="U105" s="393"/>
      <c r="V105" s="393"/>
      <c r="W105" s="393"/>
      <c r="X105" s="393"/>
      <c r="Y105" s="393"/>
      <c r="Z105" s="393"/>
      <c r="AA105" s="393"/>
      <c r="AB105" s="393"/>
      <c r="AC105" s="393"/>
      <c r="AD105" s="393"/>
      <c r="AE105" s="393"/>
      <c r="AF105" s="393"/>
      <c r="AG105" s="393"/>
      <c r="AH105" s="424"/>
      <c r="AI105" s="424"/>
      <c r="AJ105" s="403"/>
      <c r="AK105" s="404"/>
      <c r="AP105" s="22"/>
      <c r="AQ105" s="22"/>
      <c r="AR105" s="22"/>
      <c r="AS105" s="22"/>
      <c r="AT105" s="22"/>
      <c r="AU105" s="22"/>
    </row>
    <row r="106" spans="2:47" s="2" customFormat="1" ht="18" customHeight="1">
      <c r="B106" s="82">
        <v>7</v>
      </c>
      <c r="C106" s="141"/>
      <c r="D106" s="141"/>
      <c r="E106" s="141"/>
      <c r="F106" s="141"/>
      <c r="G106" s="141"/>
      <c r="H106" s="141"/>
      <c r="I106" s="141"/>
      <c r="J106" s="141"/>
      <c r="K106" s="141"/>
      <c r="L106" s="140"/>
      <c r="M106" s="140"/>
      <c r="N106" s="140"/>
      <c r="O106" s="140"/>
      <c r="P106" s="140"/>
      <c r="Q106" s="140"/>
      <c r="R106" s="140"/>
      <c r="S106" s="140"/>
      <c r="T106" s="140"/>
      <c r="U106" s="140"/>
      <c r="V106" s="140"/>
      <c r="W106" s="140"/>
      <c r="X106" s="140"/>
      <c r="Y106" s="140"/>
      <c r="Z106" s="140"/>
      <c r="AA106" s="140"/>
      <c r="AB106" s="140"/>
      <c r="AC106" s="140"/>
      <c r="AD106" s="140"/>
      <c r="AE106" s="140"/>
      <c r="AF106" s="140"/>
      <c r="AG106" s="140"/>
      <c r="AH106" s="141"/>
      <c r="AI106" s="141"/>
      <c r="AJ106" s="399"/>
      <c r="AK106" s="400"/>
      <c r="AN106" s="2" t="s">
        <v>277</v>
      </c>
      <c r="AP106" s="22"/>
      <c r="AQ106" s="22"/>
      <c r="AR106" s="22"/>
      <c r="AS106" s="22"/>
      <c r="AT106" s="22"/>
      <c r="AU106" s="22"/>
    </row>
    <row r="107" spans="2:47" s="2" customFormat="1" ht="18" customHeight="1">
      <c r="B107" s="82">
        <v>8</v>
      </c>
      <c r="C107" s="141"/>
      <c r="D107" s="141"/>
      <c r="E107" s="141"/>
      <c r="F107" s="141"/>
      <c r="G107" s="141"/>
      <c r="H107" s="141"/>
      <c r="I107" s="141"/>
      <c r="J107" s="141"/>
      <c r="K107" s="141"/>
      <c r="L107" s="140"/>
      <c r="M107" s="140"/>
      <c r="N107" s="140"/>
      <c r="O107" s="140"/>
      <c r="P107" s="140"/>
      <c r="Q107" s="140"/>
      <c r="R107" s="140"/>
      <c r="S107" s="140"/>
      <c r="T107" s="140"/>
      <c r="U107" s="140"/>
      <c r="V107" s="140"/>
      <c r="W107" s="140"/>
      <c r="X107" s="140"/>
      <c r="Y107" s="140"/>
      <c r="Z107" s="140"/>
      <c r="AA107" s="140"/>
      <c r="AB107" s="140"/>
      <c r="AC107" s="140"/>
      <c r="AD107" s="140"/>
      <c r="AE107" s="140"/>
      <c r="AF107" s="140"/>
      <c r="AG107" s="140"/>
      <c r="AH107" s="141"/>
      <c r="AI107" s="141"/>
      <c r="AJ107" s="399"/>
      <c r="AK107" s="400"/>
      <c r="AN107" s="2" t="s">
        <v>278</v>
      </c>
      <c r="AP107" s="22"/>
      <c r="AQ107" s="22"/>
      <c r="AR107" s="22"/>
      <c r="AS107" s="22"/>
      <c r="AT107" s="22"/>
      <c r="AU107" s="22"/>
    </row>
    <row r="108" spans="2:47" s="2" customFormat="1" ht="18" customHeight="1">
      <c r="B108" s="82">
        <v>9</v>
      </c>
      <c r="C108" s="141"/>
      <c r="D108" s="141"/>
      <c r="E108" s="141"/>
      <c r="F108" s="141"/>
      <c r="G108" s="141"/>
      <c r="H108" s="141"/>
      <c r="I108" s="141"/>
      <c r="J108" s="141"/>
      <c r="K108" s="141"/>
      <c r="L108" s="140"/>
      <c r="M108" s="140"/>
      <c r="N108" s="140"/>
      <c r="O108" s="140"/>
      <c r="P108" s="140"/>
      <c r="Q108" s="140"/>
      <c r="R108" s="140"/>
      <c r="S108" s="140"/>
      <c r="T108" s="140"/>
      <c r="U108" s="140"/>
      <c r="V108" s="140"/>
      <c r="W108" s="140"/>
      <c r="X108" s="140"/>
      <c r="Y108" s="140"/>
      <c r="Z108" s="140"/>
      <c r="AA108" s="140"/>
      <c r="AB108" s="140"/>
      <c r="AC108" s="140"/>
      <c r="AD108" s="140"/>
      <c r="AE108" s="140"/>
      <c r="AF108" s="140"/>
      <c r="AG108" s="140"/>
      <c r="AH108" s="141"/>
      <c r="AI108" s="141"/>
      <c r="AJ108" s="399"/>
      <c r="AK108" s="400"/>
      <c r="AN108" s="21" t="s">
        <v>279</v>
      </c>
      <c r="AP108" s="22"/>
      <c r="AQ108" s="22"/>
      <c r="AR108" s="22"/>
      <c r="AS108" s="22"/>
      <c r="AT108" s="22"/>
      <c r="AU108" s="22"/>
    </row>
    <row r="109" spans="2:47" s="2" customFormat="1" ht="18" customHeight="1" thickBot="1">
      <c r="B109" s="85">
        <v>10</v>
      </c>
      <c r="C109" s="418"/>
      <c r="D109" s="418"/>
      <c r="E109" s="418"/>
      <c r="F109" s="418"/>
      <c r="G109" s="418"/>
      <c r="H109" s="418"/>
      <c r="I109" s="418"/>
      <c r="J109" s="418"/>
      <c r="K109" s="418"/>
      <c r="L109" s="423"/>
      <c r="M109" s="423"/>
      <c r="N109" s="423"/>
      <c r="O109" s="423"/>
      <c r="P109" s="423"/>
      <c r="Q109" s="423"/>
      <c r="R109" s="423"/>
      <c r="S109" s="423"/>
      <c r="T109" s="423"/>
      <c r="U109" s="423"/>
      <c r="V109" s="423"/>
      <c r="W109" s="423"/>
      <c r="X109" s="423"/>
      <c r="Y109" s="423"/>
      <c r="Z109" s="423"/>
      <c r="AA109" s="423"/>
      <c r="AB109" s="423"/>
      <c r="AC109" s="423"/>
      <c r="AD109" s="423"/>
      <c r="AE109" s="423"/>
      <c r="AF109" s="423"/>
      <c r="AG109" s="423"/>
      <c r="AH109" s="418"/>
      <c r="AI109" s="418"/>
      <c r="AJ109" s="416"/>
      <c r="AK109" s="417"/>
      <c r="AP109" s="22"/>
      <c r="AQ109" s="22"/>
      <c r="AR109" s="22"/>
      <c r="AS109" s="22"/>
      <c r="AT109" s="22"/>
      <c r="AU109" s="22"/>
    </row>
    <row r="110" spans="2:47" s="2" customFormat="1" ht="18" customHeight="1">
      <c r="B110" s="86">
        <v>11</v>
      </c>
      <c r="C110" s="152"/>
      <c r="D110" s="152"/>
      <c r="E110" s="152"/>
      <c r="F110" s="152"/>
      <c r="G110" s="152"/>
      <c r="H110" s="152"/>
      <c r="I110" s="152"/>
      <c r="J110" s="152"/>
      <c r="K110" s="152"/>
      <c r="L110" s="117"/>
      <c r="M110" s="117"/>
      <c r="N110" s="117"/>
      <c r="O110" s="117"/>
      <c r="P110" s="117"/>
      <c r="Q110" s="117"/>
      <c r="R110" s="117"/>
      <c r="S110" s="117"/>
      <c r="T110" s="117"/>
      <c r="U110" s="117"/>
      <c r="V110" s="117"/>
      <c r="W110" s="117"/>
      <c r="X110" s="117"/>
      <c r="Y110" s="117"/>
      <c r="Z110" s="117"/>
      <c r="AA110" s="117"/>
      <c r="AB110" s="117"/>
      <c r="AC110" s="117"/>
      <c r="AD110" s="117"/>
      <c r="AE110" s="117"/>
      <c r="AF110" s="117"/>
      <c r="AG110" s="117"/>
      <c r="AH110" s="152"/>
      <c r="AI110" s="152"/>
      <c r="AJ110" s="444"/>
      <c r="AK110" s="445"/>
      <c r="AP110" s="22"/>
      <c r="AQ110" s="22"/>
      <c r="AR110" s="22"/>
      <c r="AS110" s="22"/>
      <c r="AT110" s="22"/>
      <c r="AU110" s="22"/>
    </row>
    <row r="111" spans="2:47" s="2" customFormat="1" ht="18" customHeight="1">
      <c r="B111" s="82">
        <v>12</v>
      </c>
      <c r="C111" s="141"/>
      <c r="D111" s="141"/>
      <c r="E111" s="141"/>
      <c r="F111" s="141"/>
      <c r="G111" s="141"/>
      <c r="H111" s="141"/>
      <c r="I111" s="141"/>
      <c r="J111" s="141"/>
      <c r="K111" s="141"/>
      <c r="L111" s="140"/>
      <c r="M111" s="140"/>
      <c r="N111" s="140"/>
      <c r="O111" s="140"/>
      <c r="P111" s="140"/>
      <c r="Q111" s="140"/>
      <c r="R111" s="140"/>
      <c r="S111" s="140"/>
      <c r="T111" s="140"/>
      <c r="U111" s="140"/>
      <c r="V111" s="140"/>
      <c r="W111" s="140"/>
      <c r="X111" s="140"/>
      <c r="Y111" s="140"/>
      <c r="Z111" s="140"/>
      <c r="AA111" s="140"/>
      <c r="AB111" s="140"/>
      <c r="AC111" s="140"/>
      <c r="AD111" s="140"/>
      <c r="AE111" s="140"/>
      <c r="AF111" s="140"/>
      <c r="AG111" s="140"/>
      <c r="AH111" s="141"/>
      <c r="AI111" s="141"/>
      <c r="AJ111" s="399"/>
      <c r="AK111" s="400"/>
      <c r="AP111" s="22"/>
      <c r="AQ111" s="22"/>
      <c r="AR111" s="22"/>
      <c r="AS111" s="22"/>
      <c r="AT111" s="22"/>
      <c r="AU111" s="22"/>
    </row>
    <row r="112" spans="2:47" s="2" customFormat="1" ht="18" customHeight="1">
      <c r="B112" s="82">
        <v>13</v>
      </c>
      <c r="C112" s="141"/>
      <c r="D112" s="141"/>
      <c r="E112" s="141"/>
      <c r="F112" s="141"/>
      <c r="G112" s="141"/>
      <c r="H112" s="141"/>
      <c r="I112" s="141"/>
      <c r="J112" s="141"/>
      <c r="K112" s="141"/>
      <c r="L112" s="140"/>
      <c r="M112" s="140"/>
      <c r="N112" s="140"/>
      <c r="O112" s="140"/>
      <c r="P112" s="140"/>
      <c r="Q112" s="140"/>
      <c r="R112" s="140"/>
      <c r="S112" s="140"/>
      <c r="T112" s="140"/>
      <c r="U112" s="140"/>
      <c r="V112" s="140"/>
      <c r="W112" s="140"/>
      <c r="X112" s="140"/>
      <c r="Y112" s="140"/>
      <c r="Z112" s="140"/>
      <c r="AA112" s="140"/>
      <c r="AB112" s="140"/>
      <c r="AC112" s="140"/>
      <c r="AD112" s="140"/>
      <c r="AE112" s="140"/>
      <c r="AF112" s="140"/>
      <c r="AG112" s="140"/>
      <c r="AH112" s="141"/>
      <c r="AI112" s="141"/>
      <c r="AJ112" s="399"/>
      <c r="AK112" s="400"/>
      <c r="AP112" s="22"/>
      <c r="AQ112" s="22"/>
      <c r="AR112" s="22"/>
      <c r="AS112" s="22"/>
      <c r="AT112" s="22"/>
      <c r="AU112" s="22"/>
    </row>
    <row r="113" spans="2:47" s="2" customFormat="1" ht="18" customHeight="1">
      <c r="B113" s="82">
        <v>14</v>
      </c>
      <c r="C113" s="141"/>
      <c r="D113" s="141"/>
      <c r="E113" s="141"/>
      <c r="F113" s="141"/>
      <c r="G113" s="141"/>
      <c r="H113" s="141"/>
      <c r="I113" s="141"/>
      <c r="J113" s="141"/>
      <c r="K113" s="141"/>
      <c r="L113" s="140"/>
      <c r="M113" s="140"/>
      <c r="N113" s="140"/>
      <c r="O113" s="140"/>
      <c r="P113" s="140"/>
      <c r="Q113" s="140"/>
      <c r="R113" s="140"/>
      <c r="S113" s="140"/>
      <c r="T113" s="140"/>
      <c r="U113" s="140"/>
      <c r="V113" s="140"/>
      <c r="W113" s="140"/>
      <c r="X113" s="140"/>
      <c r="Y113" s="140"/>
      <c r="Z113" s="140"/>
      <c r="AA113" s="140"/>
      <c r="AB113" s="140"/>
      <c r="AC113" s="140"/>
      <c r="AD113" s="140"/>
      <c r="AE113" s="140"/>
      <c r="AF113" s="140"/>
      <c r="AG113" s="140"/>
      <c r="AH113" s="141"/>
      <c r="AI113" s="141"/>
      <c r="AJ113" s="399"/>
      <c r="AK113" s="400"/>
      <c r="AP113" s="22"/>
      <c r="AQ113" s="22"/>
      <c r="AR113" s="22"/>
      <c r="AS113" s="22"/>
      <c r="AT113" s="22"/>
      <c r="AU113" s="22"/>
    </row>
    <row r="114" spans="2:47" s="2" customFormat="1" ht="18" customHeight="1" thickBot="1">
      <c r="B114" s="83">
        <v>15</v>
      </c>
      <c r="C114" s="139"/>
      <c r="D114" s="139"/>
      <c r="E114" s="139"/>
      <c r="F114" s="139"/>
      <c r="G114" s="139"/>
      <c r="H114" s="139"/>
      <c r="I114" s="139"/>
      <c r="J114" s="139"/>
      <c r="K114" s="139"/>
      <c r="L114" s="138"/>
      <c r="M114" s="138"/>
      <c r="N114" s="138"/>
      <c r="O114" s="138"/>
      <c r="P114" s="138"/>
      <c r="Q114" s="138"/>
      <c r="R114" s="138"/>
      <c r="S114" s="138"/>
      <c r="T114" s="138"/>
      <c r="U114" s="138"/>
      <c r="V114" s="138"/>
      <c r="W114" s="138"/>
      <c r="X114" s="138"/>
      <c r="Y114" s="138"/>
      <c r="Z114" s="138"/>
      <c r="AA114" s="138"/>
      <c r="AB114" s="138"/>
      <c r="AC114" s="138"/>
      <c r="AD114" s="138"/>
      <c r="AE114" s="138"/>
      <c r="AF114" s="138"/>
      <c r="AG114" s="138"/>
      <c r="AH114" s="139"/>
      <c r="AI114" s="139"/>
      <c r="AJ114" s="401"/>
      <c r="AK114" s="402"/>
      <c r="AP114" s="22"/>
      <c r="AQ114" s="22"/>
      <c r="AR114" s="22"/>
      <c r="AS114" s="22"/>
      <c r="AT114" s="22"/>
      <c r="AU114" s="22"/>
    </row>
    <row r="115" spans="2:47" ht="15" customHeight="1">
      <c r="B115" s="134" t="s">
        <v>271</v>
      </c>
      <c r="C115" s="134"/>
      <c r="D115" s="134"/>
      <c r="E115" s="134"/>
      <c r="F115" s="134"/>
      <c r="G115" s="134"/>
      <c r="H115" s="134"/>
      <c r="I115" s="134"/>
      <c r="J115" s="134"/>
      <c r="K115" s="134"/>
      <c r="L115" s="134"/>
      <c r="M115" s="134"/>
      <c r="N115" s="134"/>
      <c r="O115" s="134"/>
      <c r="P115" s="134"/>
      <c r="Q115" s="134"/>
      <c r="R115" s="134"/>
      <c r="S115" s="134"/>
      <c r="T115" s="134"/>
      <c r="U115" s="134"/>
      <c r="V115" s="134"/>
      <c r="W115" s="134"/>
      <c r="X115" s="134"/>
      <c r="Y115" s="134"/>
      <c r="Z115" s="2"/>
      <c r="AA115" s="134" t="s">
        <v>218</v>
      </c>
      <c r="AB115" s="134"/>
      <c r="AC115" s="134"/>
      <c r="AD115" s="134"/>
      <c r="AE115" s="112" t="s">
        <v>251</v>
      </c>
      <c r="AF115" s="112"/>
      <c r="AG115" s="112"/>
      <c r="AH115" s="112"/>
      <c r="AI115" s="3"/>
      <c r="AJ115" s="2" t="s">
        <v>206</v>
      </c>
      <c r="AK115" s="2"/>
      <c r="AP115" s="22" t="s">
        <v>251</v>
      </c>
      <c r="AQ115" s="22" t="s">
        <v>44</v>
      </c>
      <c r="AR115" s="22" t="s">
        <v>45</v>
      </c>
      <c r="AS115" s="22"/>
    </row>
    <row r="116" spans="2:47" s="2" customFormat="1" ht="7.5" customHeight="1">
      <c r="B116" s="87"/>
      <c r="C116" s="3"/>
      <c r="D116" s="3"/>
      <c r="E116" s="3"/>
      <c r="F116" s="3"/>
      <c r="G116" s="3"/>
      <c r="H116" s="3"/>
      <c r="I116" s="3"/>
      <c r="J116" s="3"/>
      <c r="K116" s="3"/>
      <c r="L116" s="3"/>
      <c r="M116" s="3"/>
      <c r="N116" s="3"/>
      <c r="O116" s="3"/>
      <c r="P116" s="3"/>
      <c r="Q116" s="3"/>
      <c r="R116" s="3"/>
      <c r="S116" s="3"/>
      <c r="AP116" s="22"/>
      <c r="AQ116" s="22"/>
      <c r="AR116" s="22"/>
      <c r="AS116" s="22"/>
      <c r="AT116" s="22"/>
      <c r="AU116" s="22"/>
    </row>
  </sheetData>
  <sheetProtection algorithmName="SHA-512" hashValue="z4jm4c6bI5ijLJPwRv1Qg4yuNr8PLUc0kLT4x7ERlosOzV0usRjDA6wf6wNMqzC69OT1yPXwthdqYC4Mc+8QjA==" saltValue="1ozJkMYQ9peVzAw7U7Hd9g==" spinCount="100000" sheet="1" formatCells="0"/>
  <protectedRanges>
    <protectedRange algorithmName="SHA-512" hashValue="w5gMuf8V2ze3Jsj58k82VMXGJgdVvK9Nu3NM3BY0updUD6sxtYG67mhPj1e3qTGTfUfMkYxTArZhaWyu9W1LnA==" saltValue="UVXnjC3Zh6zxvAIlfvIpPQ==" spinCount="100000" sqref="C100:AI114 AE115 H89:H90 K89:N90 P85 AF85 K65:K80 M65:P80 I47:L48 J49 K43:L45 K39:L41 C28:AG37 AG22:AG25 AI22:AI24 AD22:AE25 C24:W25 F17 L18:L20 R18:R20 W18 AA17:AA18 V20 V14:V15 AC11 C14:D15 I14:J15 AC3 AG3 AI3 S6:S9" name="範囲1" securityDescriptor="O:WDG:WDD:(A;;CC;;;WD)"/>
    <protectedRange algorithmName="SHA-512" hashValue="9zp9Aq5tWtRcCzfSCb24a1DxKKldtM8+R0coUcyDEahTSvCukl88QJh53OTiuwCiHZqPpf8CME2ojZWlPV+aGA==" saltValue="Sim6srMrqNXzxxtdvbGLEw==" spinCount="100000" sqref="B96:C97" name="範囲2" securityDescriptor="O:WDG:WDD:(A;;CC;;;WD)"/>
    <protectedRange algorithmName="SHA-512" hashValue="HnGm2uEmXaYTjx/iXAU83Kn9ygDmavh10DkdcOj9pyop762efSf1pJ6BqeqAWVUBDEUqFBVVfmJTDHSH7Y3pIA==" saltValue="kZhUL6Q6HTxH/o+x2WqRxg==" spinCount="100000" sqref="B85" name="範囲3" securityDescriptor="O:WDG:WDD:(A;;CC;;;WD)"/>
  </protectedRanges>
  <mergeCells count="434">
    <mergeCell ref="V20:AI20"/>
    <mergeCell ref="T104:Y104"/>
    <mergeCell ref="Z104:AD104"/>
    <mergeCell ref="T112:Y112"/>
    <mergeCell ref="Z112:AD112"/>
    <mergeCell ref="C108:K108"/>
    <mergeCell ref="C106:K106"/>
    <mergeCell ref="C105:K105"/>
    <mergeCell ref="B51:E52"/>
    <mergeCell ref="C34:E35"/>
    <mergeCell ref="C36:E37"/>
    <mergeCell ref="V51:AG51"/>
    <mergeCell ref="J51:U51"/>
    <mergeCell ref="C109:K109"/>
    <mergeCell ref="L109:S109"/>
    <mergeCell ref="C107:K107"/>
    <mergeCell ref="L107:S107"/>
    <mergeCell ref="B90:G90"/>
    <mergeCell ref="AH27:AJ27"/>
    <mergeCell ref="C27:E27"/>
    <mergeCell ref="AJ110:AK110"/>
    <mergeCell ref="C28:E29"/>
    <mergeCell ref="AJ24:AJ25"/>
    <mergeCell ref="AH24:AH25"/>
    <mergeCell ref="T113:Y113"/>
    <mergeCell ref="Z113:AD113"/>
    <mergeCell ref="T114:Y114"/>
    <mergeCell ref="Z114:AD114"/>
    <mergeCell ref="AJ111:AK111"/>
    <mergeCell ref="AJ112:AK112"/>
    <mergeCell ref="AJ113:AK113"/>
    <mergeCell ref="AJ114:AK114"/>
    <mergeCell ref="Z105:AD105"/>
    <mergeCell ref="T106:Y106"/>
    <mergeCell ref="Z106:AD106"/>
    <mergeCell ref="T107:Y107"/>
    <mergeCell ref="Z107:AD107"/>
    <mergeCell ref="T108:Y108"/>
    <mergeCell ref="Z108:AD108"/>
    <mergeCell ref="T109:Y109"/>
    <mergeCell ref="Z109:AD109"/>
    <mergeCell ref="T110:Y110"/>
    <mergeCell ref="Z110:AD110"/>
    <mergeCell ref="T111:Y111"/>
    <mergeCell ref="Z111:AD111"/>
    <mergeCell ref="AE109:AG109"/>
    <mergeCell ref="AH108:AI108"/>
    <mergeCell ref="AH105:AI105"/>
    <mergeCell ref="AJ108:AK108"/>
    <mergeCell ref="AJ109:AK109"/>
    <mergeCell ref="AH109:AI109"/>
    <mergeCell ref="L102:S102"/>
    <mergeCell ref="O91:R91"/>
    <mergeCell ref="O89:R89"/>
    <mergeCell ref="V77:AK77"/>
    <mergeCell ref="AE103:AG103"/>
    <mergeCell ref="L100:S100"/>
    <mergeCell ref="L103:S103"/>
    <mergeCell ref="AH106:AI106"/>
    <mergeCell ref="T101:Y101"/>
    <mergeCell ref="Z101:AD101"/>
    <mergeCell ref="T102:Y102"/>
    <mergeCell ref="AH99:AI99"/>
    <mergeCell ref="AE99:AG99"/>
    <mergeCell ref="AE107:AG107"/>
    <mergeCell ref="AH107:AI107"/>
    <mergeCell ref="AP67:AQ67"/>
    <mergeCell ref="O88:R88"/>
    <mergeCell ref="AJ102:AK102"/>
    <mergeCell ref="AJ103:AK103"/>
    <mergeCell ref="AJ104:AK104"/>
    <mergeCell ref="AJ105:AK105"/>
    <mergeCell ref="AJ106:AK106"/>
    <mergeCell ref="AJ107:AK107"/>
    <mergeCell ref="J56:M56"/>
    <mergeCell ref="V55:Y56"/>
    <mergeCell ref="Z54:AC56"/>
    <mergeCell ref="V54:Y54"/>
    <mergeCell ref="AP65:AQ66"/>
    <mergeCell ref="AJ99:AK99"/>
    <mergeCell ref="AJ100:AK100"/>
    <mergeCell ref="AJ101:AK101"/>
    <mergeCell ref="V64:AK64"/>
    <mergeCell ref="C103:K103"/>
    <mergeCell ref="AH103:AI103"/>
    <mergeCell ref="AH102:AI102"/>
    <mergeCell ref="AH100:AI100"/>
    <mergeCell ref="AH101:AI101"/>
    <mergeCell ref="B96:C97"/>
    <mergeCell ref="AH54:AK56"/>
    <mergeCell ref="L111:S111"/>
    <mergeCell ref="L106:S106"/>
    <mergeCell ref="L105:S105"/>
    <mergeCell ref="L108:S108"/>
    <mergeCell ref="AE106:AG106"/>
    <mergeCell ref="F51:I52"/>
    <mergeCell ref="J55:M55"/>
    <mergeCell ref="AD53:AG53"/>
    <mergeCell ref="AD52:AG52"/>
    <mergeCell ref="AE108:AG108"/>
    <mergeCell ref="T99:Y99"/>
    <mergeCell ref="Z99:AD99"/>
    <mergeCell ref="N54:Q55"/>
    <mergeCell ref="AE100:AG100"/>
    <mergeCell ref="AE101:AG101"/>
    <mergeCell ref="AE102:AG102"/>
    <mergeCell ref="T105:Y105"/>
    <mergeCell ref="AE105:AG105"/>
    <mergeCell ref="Z102:AD102"/>
    <mergeCell ref="T103:Y103"/>
    <mergeCell ref="Z103:AD103"/>
    <mergeCell ref="B63:AK63"/>
    <mergeCell ref="M64:P64"/>
    <mergeCell ref="Q64:U64"/>
    <mergeCell ref="C23:E23"/>
    <mergeCell ref="U23:W23"/>
    <mergeCell ref="C22:W22"/>
    <mergeCell ref="Y22:AC23"/>
    <mergeCell ref="Y24:AC24"/>
    <mergeCell ref="U24:W25"/>
    <mergeCell ref="R24:T25"/>
    <mergeCell ref="O24:Q25"/>
    <mergeCell ref="L24:N25"/>
    <mergeCell ref="I24:K25"/>
    <mergeCell ref="C24:E25"/>
    <mergeCell ref="Y25:AC25"/>
    <mergeCell ref="R23:T23"/>
    <mergeCell ref="M71:P71"/>
    <mergeCell ref="R56:U56"/>
    <mergeCell ref="AD24:AE25"/>
    <mergeCell ref="F24:H25"/>
    <mergeCell ref="AG22:AG23"/>
    <mergeCell ref="AG24:AG25"/>
    <mergeCell ref="O23:Q23"/>
    <mergeCell ref="L23:N23"/>
    <mergeCell ref="I23:K23"/>
    <mergeCell ref="F23:H23"/>
    <mergeCell ref="C71:J71"/>
    <mergeCell ref="AC61:AK61"/>
    <mergeCell ref="M65:P65"/>
    <mergeCell ref="C39:J39"/>
    <mergeCell ref="B53:E53"/>
    <mergeCell ref="J52:M52"/>
    <mergeCell ref="J53:M53"/>
    <mergeCell ref="N53:Q53"/>
    <mergeCell ref="C40:J40"/>
    <mergeCell ref="C41:J41"/>
    <mergeCell ref="K39:L39"/>
    <mergeCell ref="K40:L40"/>
    <mergeCell ref="K41:L41"/>
    <mergeCell ref="K45:L45"/>
    <mergeCell ref="C102:K102"/>
    <mergeCell ref="C32:E33"/>
    <mergeCell ref="R55:U55"/>
    <mergeCell ref="F43:J43"/>
    <mergeCell ref="F44:J44"/>
    <mergeCell ref="C45:J45"/>
    <mergeCell ref="C49:H49"/>
    <mergeCell ref="F47:H47"/>
    <mergeCell ref="B54:E56"/>
    <mergeCell ref="S48:V49"/>
    <mergeCell ref="F55:I56"/>
    <mergeCell ref="N45:AJ47"/>
    <mergeCell ref="F48:H48"/>
    <mergeCell ref="AH51:AK52"/>
    <mergeCell ref="N39:N43"/>
    <mergeCell ref="K44:L44"/>
    <mergeCell ref="Q71:U71"/>
    <mergeCell ref="V71:AK71"/>
    <mergeCell ref="M72:P72"/>
    <mergeCell ref="Q72:U72"/>
    <mergeCell ref="V72:AK72"/>
    <mergeCell ref="B82:P82"/>
    <mergeCell ref="Q82:U82"/>
    <mergeCell ref="V82:AK82"/>
    <mergeCell ref="C72:J72"/>
    <mergeCell ref="H89:I89"/>
    <mergeCell ref="C99:K99"/>
    <mergeCell ref="L99:S99"/>
    <mergeCell ref="V76:AK76"/>
    <mergeCell ref="V75:AK75"/>
    <mergeCell ref="B79:J79"/>
    <mergeCell ref="M79:P79"/>
    <mergeCell ref="Q79:U79"/>
    <mergeCell ref="M77:P77"/>
    <mergeCell ref="Q77:U77"/>
    <mergeCell ref="B74:B78"/>
    <mergeCell ref="C74:J74"/>
    <mergeCell ref="C100:K100"/>
    <mergeCell ref="C101:K101"/>
    <mergeCell ref="O39:Q40"/>
    <mergeCell ref="R39:X39"/>
    <mergeCell ref="AA41:AC43"/>
    <mergeCell ref="R52:U52"/>
    <mergeCell ref="R53:U53"/>
    <mergeCell ref="V53:Y53"/>
    <mergeCell ref="V52:Y52"/>
    <mergeCell ref="T100:Y100"/>
    <mergeCell ref="Z100:AD100"/>
    <mergeCell ref="AD54:AG54"/>
    <mergeCell ref="AD55:AG55"/>
    <mergeCell ref="AD56:AG56"/>
    <mergeCell ref="R54:U54"/>
    <mergeCell ref="O41:Q43"/>
    <mergeCell ref="R41:X43"/>
    <mergeCell ref="N56:Q56"/>
    <mergeCell ref="Q65:U65"/>
    <mergeCell ref="V65:AK65"/>
    <mergeCell ref="O92:R92"/>
    <mergeCell ref="O93:R93"/>
    <mergeCell ref="S95:Z95"/>
    <mergeCell ref="V85:W85"/>
    <mergeCell ref="D20:K20"/>
    <mergeCell ref="Q15:U15"/>
    <mergeCell ref="V15:AJ15"/>
    <mergeCell ref="S20:T20"/>
    <mergeCell ref="J49:K49"/>
    <mergeCell ref="B57:AK57"/>
    <mergeCell ref="S19:V19"/>
    <mergeCell ref="AH53:AK53"/>
    <mergeCell ref="AH34:AJ35"/>
    <mergeCell ref="AH36:AJ37"/>
    <mergeCell ref="C30:E31"/>
    <mergeCell ref="C47:E48"/>
    <mergeCell ref="AD40:AJ40"/>
    <mergeCell ref="AD39:AJ39"/>
    <mergeCell ref="F34:AB35"/>
    <mergeCell ref="F36:AB37"/>
    <mergeCell ref="AC30:AG31"/>
    <mergeCell ref="AC32:AG33"/>
    <mergeCell ref="AC34:AG35"/>
    <mergeCell ref="AC36:AG37"/>
    <mergeCell ref="F27:AB27"/>
    <mergeCell ref="AF24:AF25"/>
    <mergeCell ref="N48:R49"/>
    <mergeCell ref="AH22:AH23"/>
    <mergeCell ref="X18:Y18"/>
    <mergeCell ref="L17:P17"/>
    <mergeCell ref="Q17:U17"/>
    <mergeCell ref="V17:Z17"/>
    <mergeCell ref="AA17:AJ17"/>
    <mergeCell ref="D18:K18"/>
    <mergeCell ref="F54:I54"/>
    <mergeCell ref="J54:M54"/>
    <mergeCell ref="F53:I53"/>
    <mergeCell ref="N52:Q52"/>
    <mergeCell ref="Z39:Z43"/>
    <mergeCell ref="AA39:AC40"/>
    <mergeCell ref="AD41:AJ43"/>
    <mergeCell ref="Z44:AJ44"/>
    <mergeCell ref="C43:E44"/>
    <mergeCell ref="Z53:AC53"/>
    <mergeCell ref="Z52:AC52"/>
    <mergeCell ref="W48:AJ49"/>
    <mergeCell ref="K43:L43"/>
    <mergeCell ref="I47:L47"/>
    <mergeCell ref="I48:L48"/>
    <mergeCell ref="R40:X40"/>
    <mergeCell ref="M20:Q20"/>
    <mergeCell ref="D19:K19"/>
    <mergeCell ref="O9:R9"/>
    <mergeCell ref="S9:AK9"/>
    <mergeCell ref="B59:AK59"/>
    <mergeCell ref="S18:V18"/>
    <mergeCell ref="F17:K17"/>
    <mergeCell ref="AA18:AI18"/>
    <mergeCell ref="C18:C20"/>
    <mergeCell ref="M19:Q19"/>
    <mergeCell ref="C15:D15"/>
    <mergeCell ref="B11:V11"/>
    <mergeCell ref="I14:J14"/>
    <mergeCell ref="E14:H14"/>
    <mergeCell ref="K14:N14"/>
    <mergeCell ref="Q14:U14"/>
    <mergeCell ref="W11:AB11"/>
    <mergeCell ref="AC11:AK11"/>
    <mergeCell ref="E15:H15"/>
    <mergeCell ref="I15:J15"/>
    <mergeCell ref="K15:N15"/>
    <mergeCell ref="C14:D14"/>
    <mergeCell ref="V14:Z14"/>
    <mergeCell ref="AB14:AJ14"/>
    <mergeCell ref="C17:E17"/>
    <mergeCell ref="M18:Q18"/>
    <mergeCell ref="AC60:AK60"/>
    <mergeCell ref="Q67:U67"/>
    <mergeCell ref="M66:P66"/>
    <mergeCell ref="Q66:U66"/>
    <mergeCell ref="V66:AK66"/>
    <mergeCell ref="AJ22:AJ23"/>
    <mergeCell ref="F28:AB29"/>
    <mergeCell ref="AC28:AG29"/>
    <mergeCell ref="F30:AB31"/>
    <mergeCell ref="F32:AB33"/>
    <mergeCell ref="AH28:AJ29"/>
    <mergeCell ref="AH30:AJ31"/>
    <mergeCell ref="AH32:AJ33"/>
    <mergeCell ref="AI22:AI23"/>
    <mergeCell ref="AD22:AE23"/>
    <mergeCell ref="AF22:AF23"/>
    <mergeCell ref="AC27:AG27"/>
    <mergeCell ref="AI24:AI25"/>
    <mergeCell ref="B1:AK1"/>
    <mergeCell ref="B2:AK2"/>
    <mergeCell ref="Y3:AB3"/>
    <mergeCell ref="Y4:AB4"/>
    <mergeCell ref="AC3:AE3"/>
    <mergeCell ref="AC4:AE4"/>
    <mergeCell ref="B4:L4"/>
    <mergeCell ref="AJ8:AK8"/>
    <mergeCell ref="O6:R6"/>
    <mergeCell ref="O8:R8"/>
    <mergeCell ref="S6:AK6"/>
    <mergeCell ref="S8:AI8"/>
    <mergeCell ref="B5:J5"/>
    <mergeCell ref="O7:R7"/>
    <mergeCell ref="S7:AK7"/>
    <mergeCell ref="B115:Y115"/>
    <mergeCell ref="C113:K113"/>
    <mergeCell ref="C114:K114"/>
    <mergeCell ref="L114:S114"/>
    <mergeCell ref="L113:S113"/>
    <mergeCell ref="Q69:U69"/>
    <mergeCell ref="V69:AK69"/>
    <mergeCell ref="AH110:AI110"/>
    <mergeCell ref="AE104:AG104"/>
    <mergeCell ref="AE110:AG110"/>
    <mergeCell ref="AH104:AI104"/>
    <mergeCell ref="L104:S104"/>
    <mergeCell ref="B80:J80"/>
    <mergeCell ref="M80:P80"/>
    <mergeCell ref="Q80:U80"/>
    <mergeCell ref="V80:AK80"/>
    <mergeCell ref="B91:N91"/>
    <mergeCell ref="B92:N92"/>
    <mergeCell ref="B93:N93"/>
    <mergeCell ref="C104:K104"/>
    <mergeCell ref="C110:K110"/>
    <mergeCell ref="C111:K111"/>
    <mergeCell ref="C112:K112"/>
    <mergeCell ref="L101:S101"/>
    <mergeCell ref="L112:S112"/>
    <mergeCell ref="M69:P69"/>
    <mergeCell ref="B65:J65"/>
    <mergeCell ref="B67:B73"/>
    <mergeCell ref="B58:AK58"/>
    <mergeCell ref="S89:AK89"/>
    <mergeCell ref="Q83:U83"/>
    <mergeCell ref="V83:AK83"/>
    <mergeCell ref="B87:AK87"/>
    <mergeCell ref="K88:N88"/>
    <mergeCell ref="K89:N89"/>
    <mergeCell ref="B88:G88"/>
    <mergeCell ref="H88:J88"/>
    <mergeCell ref="C70:J70"/>
    <mergeCell ref="M70:P70"/>
    <mergeCell ref="Q70:U70"/>
    <mergeCell ref="C68:J68"/>
    <mergeCell ref="M68:P68"/>
    <mergeCell ref="Q68:U68"/>
    <mergeCell ref="V68:AK68"/>
    <mergeCell ref="C69:J69"/>
    <mergeCell ref="Y61:AB61"/>
    <mergeCell ref="V70:AK70"/>
    <mergeCell ref="Y60:AB60"/>
    <mergeCell ref="AA115:AD115"/>
    <mergeCell ref="V67:AK67"/>
    <mergeCell ref="C67:J67"/>
    <mergeCell ref="M67:P67"/>
    <mergeCell ref="B64:J64"/>
    <mergeCell ref="K64:L64"/>
    <mergeCell ref="AR64:AS64"/>
    <mergeCell ref="AE114:AG114"/>
    <mergeCell ref="AH114:AI114"/>
    <mergeCell ref="AE111:AG111"/>
    <mergeCell ref="AH111:AI111"/>
    <mergeCell ref="AE112:AG112"/>
    <mergeCell ref="AH112:AI112"/>
    <mergeCell ref="AE113:AG113"/>
    <mergeCell ref="AH113:AI113"/>
    <mergeCell ref="AP73:AQ73"/>
    <mergeCell ref="AP68:AQ68"/>
    <mergeCell ref="AP72:AQ72"/>
    <mergeCell ref="AP69:AQ69"/>
    <mergeCell ref="AP70:AQ70"/>
    <mergeCell ref="AP71:AQ71"/>
    <mergeCell ref="S88:AK88"/>
    <mergeCell ref="B98:AK98"/>
    <mergeCell ref="B66:J66"/>
    <mergeCell ref="AE115:AH115"/>
    <mergeCell ref="V79:AK79"/>
    <mergeCell ref="C75:C77"/>
    <mergeCell ref="L110:S110"/>
    <mergeCell ref="M78:P78"/>
    <mergeCell ref="Q78:U78"/>
    <mergeCell ref="B81:P81"/>
    <mergeCell ref="Q81:U81"/>
    <mergeCell ref="V81:AK81"/>
    <mergeCell ref="V78:AK78"/>
    <mergeCell ref="S93:AK93"/>
    <mergeCell ref="S92:AK92"/>
    <mergeCell ref="S91:AK91"/>
    <mergeCell ref="B89:G89"/>
    <mergeCell ref="W96:AL97"/>
    <mergeCell ref="AA95:AJ95"/>
    <mergeCell ref="H90:I90"/>
    <mergeCell ref="K90:N90"/>
    <mergeCell ref="O90:R90"/>
    <mergeCell ref="S90:AK90"/>
    <mergeCell ref="M75:P75"/>
    <mergeCell ref="Q75:U75"/>
    <mergeCell ref="M76:P76"/>
    <mergeCell ref="Q76:U76"/>
    <mergeCell ref="AP77:AQ77"/>
    <mergeCell ref="AF85:AJ85"/>
    <mergeCell ref="C85:L85"/>
    <mergeCell ref="X85:AE85"/>
    <mergeCell ref="AP75:AQ75"/>
    <mergeCell ref="AP76:AQ76"/>
    <mergeCell ref="C73:J73"/>
    <mergeCell ref="M73:P73"/>
    <mergeCell ref="Q73:U73"/>
    <mergeCell ref="V73:AK73"/>
    <mergeCell ref="AP74:AQ74"/>
    <mergeCell ref="D75:J75"/>
    <mergeCell ref="M74:P74"/>
    <mergeCell ref="Q74:U74"/>
    <mergeCell ref="V74:AK74"/>
    <mergeCell ref="M85:O85"/>
    <mergeCell ref="C78:J78"/>
    <mergeCell ref="D77:J77"/>
    <mergeCell ref="D76:J76"/>
    <mergeCell ref="B83:P83"/>
    <mergeCell ref="P85:U85"/>
  </mergeCells>
  <phoneticPr fontId="2"/>
  <conditionalFormatting sqref="O89:O90">
    <cfRule type="expression" dxfId="1" priority="1">
      <formula>$AN$65=TRUE</formula>
    </cfRule>
  </conditionalFormatting>
  <conditionalFormatting sqref="Q65:U80">
    <cfRule type="expression" dxfId="0" priority="2">
      <formula>$AN$65=TRUE</formula>
    </cfRule>
  </conditionalFormatting>
  <dataValidations count="17">
    <dataValidation type="list" errorStyle="warning" allowBlank="1" showInputMessage="1" showErrorMessage="1" error="非該当：□_x000a_該　 当：■　を選択ください" sqref="C14:D15 W18 R18:R20 L18:L20 I14:J15" xr:uid="{9B22872E-74E9-4A99-A57E-8C3A6F5046B7}">
      <formula1>$AO$14:$AO$15</formula1>
    </dataValidation>
    <dataValidation type="list" errorStyle="warning" allowBlank="1" showInputMessage="1" showErrorMessage="1" error="該当に”〇”を入力してください" sqref="K26 O26 T26 G26 C26 I26 M26 Q26 E26" xr:uid="{2A92EC28-3338-4603-A1E8-2E98B0633CC1}">
      <formula1>$AO$19:$AO$20</formula1>
    </dataValidation>
    <dataValidation type="list" errorStyle="warning" allowBlank="1" showInputMessage="1" showErrorMessage="1" sqref="AK116 AL115:AL116" xr:uid="{BB5C6191-7BC5-4A3A-865E-92801A31BCED}">
      <formula1>$AO$19:$AO$20</formula1>
    </dataValidation>
    <dataValidation type="list" errorStyle="warning" allowBlank="1" showInputMessage="1" showErrorMessage="1" error="追加基準の該当性能の記入をお願いします。" sqref="AE100:AG114" xr:uid="{0886D916-09BB-4CD0-9A21-088D4B2984A1}">
      <formula1>$AN$102:$AN$105</formula1>
    </dataValidation>
    <dataValidation type="list" allowBlank="1" showInputMessage="1" showErrorMessage="1" sqref="B85" xr:uid="{7F72CFFC-C489-47EF-8AFE-CC6CE1EA13C5}">
      <formula1>$AQ$85:$AR$85</formula1>
    </dataValidation>
    <dataValidation type="list" allowBlank="1" showInputMessage="1" showErrorMessage="1" sqref="AH34 M43:M44 AH36" xr:uid="{B354B043-84C1-4A9D-8120-555302902870}">
      <formula1>$AO$19:$AO$20</formula1>
    </dataValidation>
    <dataValidation type="list" allowBlank="1" showInputMessage="1" showErrorMessage="1" sqref="L49" xr:uid="{77CDED58-00EB-4A62-A746-427873EA2942}">
      <formula1>$AV$22:$AV$24</formula1>
    </dataValidation>
    <dataValidation errorStyle="warning" allowBlank="1" showInputMessage="1" showErrorMessage="1" error="該当に”〇”を入力してください" sqref="C30 C28 C34 C32 C36 C27:F27" xr:uid="{BA1ECEAF-80FF-41BC-B94F-72E4D175ACCA}"/>
    <dataValidation type="list" errorStyle="warning" allowBlank="1" showInputMessage="1" showErrorMessage="1" error="情報公開の要・不要を選択してください。" sqref="K45:L45" xr:uid="{09F389F4-ED23-4822-BB77-FAD6F083FE43}">
      <formula1>$AO$22:$AO$24</formula1>
    </dataValidation>
    <dataValidation type="list" errorStyle="warning" allowBlank="1" showInputMessage="1" showErrorMessage="1" error="”無” ”有” を選択してください" sqref="K39:L41" xr:uid="{75871D27-D8EB-48CD-9E63-3BDF4D9CFDF1}">
      <formula1>$AO$16:$AO$18</formula1>
    </dataValidation>
    <dataValidation type="list" allowBlank="1" showInputMessage="1" showErrorMessage="1" sqref="AE115:AH115" xr:uid="{E9ED9863-88C1-432D-B40F-93225894D317}">
      <formula1>$AP$115:$AR$115</formula1>
    </dataValidation>
    <dataValidation type="list" errorStyle="information" allowBlank="1" showInputMessage="1" showErrorMessage="1" error="性能検査に使用する型式名の欄に”性能”、品質確認検査で確認する型式名の欄には”品確”、どちらも同じ型式になる場合は、”性能 品確”の選択をお願いします。" sqref="AJ100:AK114" xr:uid="{AE98F0D7-66DE-44E0-B188-E38F00ED572F}">
      <formula1>$AN$105:$AN$108</formula1>
    </dataValidation>
    <dataValidation type="list" errorStyle="warning" allowBlank="1" showInputMessage="1" showErrorMessage="1" errorTitle="T申請時に入力をお願いします。" error="T（工場追加）申請時に_x000a_追加となる工場について”〇”をお願いします。" sqref="AC28:AG37" xr:uid="{BF52DFAE-4B0B-4340-9D04-519F2F49BFDC}">
      <formula1>$AO$19:$AO$21</formula1>
    </dataValidation>
    <dataValidation type="list" errorStyle="warning" allowBlank="1" showInputMessage="1" showErrorMessage="1" error="品質確認検査の方式の選択（フォローアップ・抜取検査）をお願いします。" sqref="K43:L44" xr:uid="{316793B0-8C03-4B86-813B-94A6EDBCCAE3}">
      <formula1>$AO$19:$AO$21</formula1>
    </dataValidation>
    <dataValidation type="list" errorStyle="warning" allowBlank="1" showInputMessage="1" showErrorMessage="1" error="認証マーク表示方法の選択をお願いします。_x000a__x000a_※自社印刷は自社印刷を行うための要求事項を満たして頂く必要があります。" sqref="I47:L48" xr:uid="{1ADE4CF5-71A8-40A3-A593-BAB605402C1F}">
      <formula1>$AO$19:$AO$21</formula1>
    </dataValidation>
    <dataValidation type="list" errorStyle="warning" allowBlank="1" showInputMessage="1" showErrorMessage="1" errorTitle="該当・非該当" error="該当する性能の欄に”〇”_x000a_非該当のものに”ー”_x000a_を選択ください。" sqref="I24 C24 F24 L24 O24 R24 U24" xr:uid="{07DF8364-4A42-4FF4-92C5-792C0C9C39FE}">
      <formula1>$AO$19:$AO$21</formula1>
    </dataValidation>
    <dataValidation type="list" errorStyle="information" allowBlank="1" showInputMessage="1" showErrorMessage="1" error="熱源を選択してください。_x000a_ガス・電機以外の場合は、直接入力してください。" sqref="AH100:AI114" xr:uid="{1EA769FC-B652-4B25-9D90-57A52A2E86BF}">
      <formula1>$AN$98:$AN$102</formula1>
    </dataValidation>
  </dataValidations>
  <printOptions horizontalCentered="1"/>
  <pageMargins left="0.51181102362204722" right="0.55118110236220474" top="0.47244094488188981" bottom="0.19685039370078741" header="0.11811023622047245" footer="0.31496062992125984"/>
  <pageSetup paperSize="9" scale="95" fitToHeight="2" orientation="portrait" blackAndWhite="1" r:id="rId1"/>
  <headerFooter alignWithMargins="0">
    <oddHeader xml:space="preserve">&amp;R&amp;"ＭＳ Ｐ明朝,標準"&amp;8 　　　　　　　
</oddHeader>
  </headerFooter>
  <rowBreaks count="1" manualBreakCount="1">
    <brk id="58" min="1" max="36" man="1"/>
  </rowBreaks>
  <drawing r:id="rId2"/>
  <legacyDrawing r:id="rId3"/>
  <extLst>
    <ext xmlns:x14="http://schemas.microsoft.com/office/spreadsheetml/2009/9/main" uri="{CCE6A557-97BC-4b89-ADB6-D9C93CAAB3DF}">
      <x14:dataValidations xmlns:xm="http://schemas.microsoft.com/office/excel/2006/main" count="1">
        <x14:dataValidation type="list" errorStyle="information" allowBlank="1" showInputMessage="1" showErrorMessage="1" errorTitle="新規コードですか？" error="新規コードですか？" xr:uid="{1C6AD6EE-439C-4465-B881-9F76987C9CF5}">
          <x14:formula1>
            <xm:f>'コード（非表示）'!$B$2:$B$58</xm:f>
          </x14:formula1>
          <xm:sqref>F17:K17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37F07E-1CD9-4745-8199-D6CEE08358C8}">
  <dimension ref="B1:AU36"/>
  <sheetViews>
    <sheetView view="pageBreakPreview" zoomScaleNormal="100" zoomScaleSheetLayoutView="100" workbookViewId="0">
      <selection activeCell="T7" sqref="T7:Y7"/>
    </sheetView>
  </sheetViews>
  <sheetFormatPr defaultColWidth="9" defaultRowHeight="12"/>
  <cols>
    <col min="1" max="1" width="0.6328125" style="1" customWidth="1"/>
    <col min="2" max="37" width="2.453125" style="1" customWidth="1"/>
    <col min="38" max="39" width="1.90625" style="1" customWidth="1"/>
    <col min="40" max="40" width="1.90625" style="1" hidden="1" customWidth="1"/>
    <col min="41" max="47" width="9" style="1" hidden="1" customWidth="1"/>
    <col min="48" max="49" width="9" style="1" customWidth="1"/>
    <col min="50" max="16384" width="9" style="1"/>
  </cols>
  <sheetData>
    <row r="1" spans="2:45" ht="22.5" customHeight="1">
      <c r="B1" s="460" t="s">
        <v>272</v>
      </c>
      <c r="C1" s="460"/>
      <c r="D1" s="460"/>
      <c r="E1" s="460"/>
      <c r="F1" s="460"/>
      <c r="G1" s="460"/>
      <c r="H1" s="460"/>
      <c r="I1" s="460"/>
      <c r="J1" s="460"/>
      <c r="K1" s="460"/>
      <c r="L1" s="460"/>
      <c r="M1" s="460"/>
      <c r="N1" s="460"/>
      <c r="O1" s="460"/>
      <c r="P1" s="460"/>
      <c r="Q1" s="460"/>
      <c r="R1" s="460"/>
      <c r="S1" s="460"/>
      <c r="T1" s="460"/>
      <c r="U1" s="460"/>
      <c r="V1" s="460"/>
      <c r="W1" s="460"/>
      <c r="X1" s="460"/>
      <c r="Y1" s="460"/>
      <c r="Z1" s="460"/>
      <c r="AA1" s="461"/>
      <c r="AB1" s="461"/>
      <c r="AC1" s="461"/>
      <c r="AD1" s="461"/>
      <c r="AE1" s="461"/>
      <c r="AF1" s="461"/>
      <c r="AG1" s="461"/>
      <c r="AH1" s="461"/>
      <c r="AI1" s="461"/>
      <c r="AJ1" s="461"/>
      <c r="AP1" s="2"/>
      <c r="AQ1" s="2"/>
      <c r="AR1" s="2"/>
    </row>
    <row r="2" spans="2:45" ht="17.25" customHeight="1">
      <c r="B2" s="5"/>
      <c r="C2" s="5"/>
      <c r="D2" s="5"/>
      <c r="E2" s="5"/>
      <c r="F2" s="5"/>
      <c r="G2" s="5"/>
      <c r="H2" s="5"/>
      <c r="I2" s="5"/>
      <c r="J2" s="5"/>
      <c r="K2" s="5"/>
      <c r="L2" s="5"/>
      <c r="M2" s="5"/>
      <c r="N2" s="5"/>
      <c r="O2" s="5"/>
      <c r="P2" s="5"/>
      <c r="Q2" s="5"/>
      <c r="R2" s="5"/>
      <c r="S2" s="5"/>
      <c r="T2" s="5"/>
      <c r="U2" s="3"/>
      <c r="V2" s="3"/>
      <c r="W2" s="6"/>
      <c r="X2" s="6"/>
      <c r="Y2" s="3"/>
      <c r="Z2" s="151" t="s">
        <v>99</v>
      </c>
      <c r="AA2" s="151"/>
      <c r="AB2" s="151"/>
      <c r="AC2" s="151"/>
      <c r="AD2" s="462" t="str">
        <f>'WI-603№１と№２'!AC60</f>
        <v xml:space="preserve"> － </v>
      </c>
      <c r="AE2" s="462"/>
      <c r="AF2" s="462"/>
      <c r="AG2" s="462"/>
      <c r="AH2" s="462"/>
      <c r="AI2" s="462"/>
      <c r="AJ2" s="462"/>
      <c r="AK2" s="462"/>
      <c r="AP2" s="2"/>
      <c r="AQ2" s="2"/>
      <c r="AR2" s="2"/>
      <c r="AS2" s="2"/>
    </row>
    <row r="3" spans="2:45" ht="17.25" customHeight="1">
      <c r="C3" s="7"/>
      <c r="D3" s="7"/>
      <c r="U3" s="4"/>
      <c r="V3" s="4"/>
      <c r="Y3" s="4"/>
      <c r="Z3" s="151" t="s">
        <v>100</v>
      </c>
      <c r="AA3" s="151"/>
      <c r="AB3" s="151"/>
      <c r="AC3" s="151"/>
      <c r="AD3" s="463" t="str">
        <f>'WI-603№１と№２'!AC61</f>
        <v>　　年　　月　　日</v>
      </c>
      <c r="AE3" s="463"/>
      <c r="AF3" s="463"/>
      <c r="AG3" s="463"/>
      <c r="AH3" s="463"/>
      <c r="AI3" s="463"/>
      <c r="AJ3" s="463"/>
      <c r="AK3" s="463"/>
      <c r="AP3" s="2"/>
      <c r="AQ3" s="2"/>
      <c r="AR3" s="2"/>
      <c r="AS3" s="2"/>
    </row>
    <row r="4" spans="2:45" ht="6.75" customHeight="1" thickBot="1">
      <c r="AO4" s="2"/>
      <c r="AP4" s="2"/>
      <c r="AQ4" s="2"/>
      <c r="AR4" s="2"/>
    </row>
    <row r="5" spans="2:45" s="2" customFormat="1" ht="17.25" customHeight="1">
      <c r="B5" s="9" t="s">
        <v>25</v>
      </c>
      <c r="C5" s="464" t="s">
        <v>273</v>
      </c>
      <c r="D5" s="464"/>
      <c r="E5" s="464"/>
      <c r="F5" s="464"/>
      <c r="G5" s="464"/>
      <c r="H5" s="464"/>
      <c r="I5" s="464"/>
      <c r="J5" s="464"/>
      <c r="K5" s="464"/>
      <c r="L5" s="464" t="s">
        <v>26</v>
      </c>
      <c r="M5" s="466"/>
      <c r="N5" s="466"/>
      <c r="O5" s="466"/>
      <c r="P5" s="466"/>
      <c r="Q5" s="466"/>
      <c r="R5" s="466"/>
      <c r="S5" s="466"/>
      <c r="T5" s="464" t="s">
        <v>13</v>
      </c>
      <c r="U5" s="464"/>
      <c r="V5" s="464"/>
      <c r="W5" s="464"/>
      <c r="X5" s="464"/>
      <c r="Y5" s="464"/>
      <c r="Z5" s="464" t="s">
        <v>201</v>
      </c>
      <c r="AA5" s="464"/>
      <c r="AB5" s="464"/>
      <c r="AC5" s="464"/>
      <c r="AD5" s="464"/>
      <c r="AE5" s="464" t="s">
        <v>101</v>
      </c>
      <c r="AF5" s="464"/>
      <c r="AG5" s="464"/>
      <c r="AH5" s="464" t="s">
        <v>27</v>
      </c>
      <c r="AI5" s="465"/>
      <c r="AJ5" s="467" t="s">
        <v>249</v>
      </c>
      <c r="AK5" s="468"/>
      <c r="AN5" s="2" t="s">
        <v>237</v>
      </c>
    </row>
    <row r="6" spans="2:45" s="2" customFormat="1" ht="22.5" customHeight="1">
      <c r="B6" s="23">
        <v>16</v>
      </c>
      <c r="C6" s="141"/>
      <c r="D6" s="141"/>
      <c r="E6" s="141"/>
      <c r="F6" s="141"/>
      <c r="G6" s="141"/>
      <c r="H6" s="141"/>
      <c r="I6" s="141"/>
      <c r="J6" s="141"/>
      <c r="K6" s="141"/>
      <c r="L6" s="140"/>
      <c r="M6" s="140"/>
      <c r="N6" s="140"/>
      <c r="O6" s="140"/>
      <c r="P6" s="140"/>
      <c r="Q6" s="140"/>
      <c r="R6" s="140"/>
      <c r="S6" s="140"/>
      <c r="T6" s="140"/>
      <c r="U6" s="140"/>
      <c r="V6" s="140"/>
      <c r="W6" s="140"/>
      <c r="X6" s="140"/>
      <c r="Y6" s="140"/>
      <c r="Z6" s="475"/>
      <c r="AA6" s="140"/>
      <c r="AB6" s="140"/>
      <c r="AC6" s="140"/>
      <c r="AD6" s="140"/>
      <c r="AE6" s="450"/>
      <c r="AF6" s="450"/>
      <c r="AG6" s="450"/>
      <c r="AH6" s="451"/>
      <c r="AI6" s="451"/>
      <c r="AJ6" s="469"/>
      <c r="AK6" s="470"/>
      <c r="AN6" s="2" t="s">
        <v>196</v>
      </c>
    </row>
    <row r="7" spans="2:45" s="2" customFormat="1" ht="22.5" customHeight="1">
      <c r="B7" s="23">
        <f>B6+1</f>
        <v>17</v>
      </c>
      <c r="C7" s="451"/>
      <c r="D7" s="451"/>
      <c r="E7" s="451"/>
      <c r="F7" s="451"/>
      <c r="G7" s="451"/>
      <c r="H7" s="451"/>
      <c r="I7" s="451"/>
      <c r="J7" s="451"/>
      <c r="K7" s="451"/>
      <c r="L7" s="450"/>
      <c r="M7" s="452"/>
      <c r="N7" s="452"/>
      <c r="O7" s="452"/>
      <c r="P7" s="452"/>
      <c r="Q7" s="452"/>
      <c r="R7" s="452"/>
      <c r="S7" s="452"/>
      <c r="T7" s="450"/>
      <c r="U7" s="450"/>
      <c r="V7" s="450"/>
      <c r="W7" s="450"/>
      <c r="X7" s="450"/>
      <c r="Y7" s="450"/>
      <c r="Z7" s="455"/>
      <c r="AA7" s="455"/>
      <c r="AB7" s="455"/>
      <c r="AC7" s="455"/>
      <c r="AD7" s="455"/>
      <c r="AE7" s="450"/>
      <c r="AF7" s="450"/>
      <c r="AG7" s="450"/>
      <c r="AH7" s="451"/>
      <c r="AI7" s="451"/>
      <c r="AJ7" s="469"/>
      <c r="AK7" s="470"/>
      <c r="AN7" s="2" t="s">
        <v>284</v>
      </c>
    </row>
    <row r="8" spans="2:45" s="2" customFormat="1" ht="22.5" customHeight="1">
      <c r="B8" s="23">
        <f t="shared" ref="B8:B35" si="0">B7+1</f>
        <v>18</v>
      </c>
      <c r="C8" s="451"/>
      <c r="D8" s="451"/>
      <c r="E8" s="451"/>
      <c r="F8" s="451"/>
      <c r="G8" s="451"/>
      <c r="H8" s="451"/>
      <c r="I8" s="451"/>
      <c r="J8" s="451"/>
      <c r="K8" s="451"/>
      <c r="L8" s="450"/>
      <c r="M8" s="452"/>
      <c r="N8" s="452"/>
      <c r="O8" s="452"/>
      <c r="P8" s="452"/>
      <c r="Q8" s="452"/>
      <c r="R8" s="452"/>
      <c r="S8" s="452"/>
      <c r="T8" s="450"/>
      <c r="U8" s="450"/>
      <c r="V8" s="450"/>
      <c r="W8" s="450"/>
      <c r="X8" s="450"/>
      <c r="Y8" s="450"/>
      <c r="Z8" s="455"/>
      <c r="AA8" s="455"/>
      <c r="AB8" s="455"/>
      <c r="AC8" s="455"/>
      <c r="AD8" s="455"/>
      <c r="AE8" s="450"/>
      <c r="AF8" s="450"/>
      <c r="AG8" s="450"/>
      <c r="AH8" s="451"/>
      <c r="AI8" s="451"/>
      <c r="AJ8" s="469"/>
      <c r="AK8" s="470"/>
      <c r="AN8" s="2" t="s">
        <v>238</v>
      </c>
    </row>
    <row r="9" spans="2:45" s="2" customFormat="1" ht="22.5" customHeight="1">
      <c r="B9" s="23">
        <f t="shared" si="0"/>
        <v>19</v>
      </c>
      <c r="C9" s="451"/>
      <c r="D9" s="451"/>
      <c r="E9" s="451"/>
      <c r="F9" s="451"/>
      <c r="G9" s="451"/>
      <c r="H9" s="451"/>
      <c r="I9" s="451"/>
      <c r="J9" s="451"/>
      <c r="K9" s="451"/>
      <c r="L9" s="450"/>
      <c r="M9" s="452"/>
      <c r="N9" s="452"/>
      <c r="O9" s="452"/>
      <c r="P9" s="452"/>
      <c r="Q9" s="452"/>
      <c r="R9" s="452"/>
      <c r="S9" s="452"/>
      <c r="T9" s="450"/>
      <c r="U9" s="450"/>
      <c r="V9" s="450"/>
      <c r="W9" s="450"/>
      <c r="X9" s="450"/>
      <c r="Y9" s="450"/>
      <c r="Z9" s="455"/>
      <c r="AA9" s="455"/>
      <c r="AB9" s="455"/>
      <c r="AC9" s="455"/>
      <c r="AD9" s="455"/>
      <c r="AE9" s="450"/>
      <c r="AF9" s="450"/>
      <c r="AG9" s="450"/>
      <c r="AH9" s="451"/>
      <c r="AI9" s="451"/>
      <c r="AJ9" s="469"/>
      <c r="AK9" s="470"/>
      <c r="AN9" s="2" t="s">
        <v>197</v>
      </c>
    </row>
    <row r="10" spans="2:45" s="2" customFormat="1" ht="22.5" customHeight="1" thickBot="1">
      <c r="B10" s="24">
        <f t="shared" si="0"/>
        <v>20</v>
      </c>
      <c r="C10" s="449"/>
      <c r="D10" s="449"/>
      <c r="E10" s="449"/>
      <c r="F10" s="449"/>
      <c r="G10" s="449"/>
      <c r="H10" s="449"/>
      <c r="I10" s="449"/>
      <c r="J10" s="449"/>
      <c r="K10" s="449"/>
      <c r="L10" s="448"/>
      <c r="M10" s="453"/>
      <c r="N10" s="453"/>
      <c r="O10" s="453"/>
      <c r="P10" s="453"/>
      <c r="Q10" s="453"/>
      <c r="R10" s="453"/>
      <c r="S10" s="453"/>
      <c r="T10" s="448"/>
      <c r="U10" s="448"/>
      <c r="V10" s="448"/>
      <c r="W10" s="448"/>
      <c r="X10" s="448"/>
      <c r="Y10" s="448"/>
      <c r="Z10" s="456"/>
      <c r="AA10" s="456"/>
      <c r="AB10" s="456"/>
      <c r="AC10" s="456"/>
      <c r="AD10" s="456"/>
      <c r="AE10" s="448"/>
      <c r="AF10" s="448"/>
      <c r="AG10" s="448"/>
      <c r="AH10" s="449"/>
      <c r="AI10" s="449"/>
      <c r="AJ10" s="471"/>
      <c r="AK10" s="472"/>
      <c r="AN10" s="2" t="s">
        <v>199</v>
      </c>
    </row>
    <row r="11" spans="2:45" s="2" customFormat="1" ht="22.5" customHeight="1">
      <c r="B11" s="25">
        <f t="shared" si="0"/>
        <v>21</v>
      </c>
      <c r="C11" s="458"/>
      <c r="D11" s="458"/>
      <c r="E11" s="458"/>
      <c r="F11" s="458"/>
      <c r="G11" s="458"/>
      <c r="H11" s="458"/>
      <c r="I11" s="458"/>
      <c r="J11" s="458"/>
      <c r="K11" s="458"/>
      <c r="L11" s="457"/>
      <c r="M11" s="459"/>
      <c r="N11" s="459"/>
      <c r="O11" s="459"/>
      <c r="P11" s="459"/>
      <c r="Q11" s="459"/>
      <c r="R11" s="459"/>
      <c r="S11" s="459"/>
      <c r="T11" s="457"/>
      <c r="U11" s="457"/>
      <c r="V11" s="457"/>
      <c r="W11" s="457"/>
      <c r="X11" s="457"/>
      <c r="Y11" s="457"/>
      <c r="Z11" s="454"/>
      <c r="AA11" s="454"/>
      <c r="AB11" s="454"/>
      <c r="AC11" s="454"/>
      <c r="AD11" s="454"/>
      <c r="AE11" s="457"/>
      <c r="AF11" s="457"/>
      <c r="AG11" s="457"/>
      <c r="AH11" s="458"/>
      <c r="AI11" s="458"/>
      <c r="AJ11" s="473"/>
      <c r="AK11" s="474"/>
    </row>
    <row r="12" spans="2:45" s="2" customFormat="1" ht="22.5" customHeight="1">
      <c r="B12" s="23">
        <f t="shared" si="0"/>
        <v>22</v>
      </c>
      <c r="C12" s="451"/>
      <c r="D12" s="451"/>
      <c r="E12" s="451"/>
      <c r="F12" s="451"/>
      <c r="G12" s="451"/>
      <c r="H12" s="451"/>
      <c r="I12" s="451"/>
      <c r="J12" s="451"/>
      <c r="K12" s="451"/>
      <c r="L12" s="450"/>
      <c r="M12" s="452"/>
      <c r="N12" s="452"/>
      <c r="O12" s="452"/>
      <c r="P12" s="452"/>
      <c r="Q12" s="452"/>
      <c r="R12" s="452"/>
      <c r="S12" s="452"/>
      <c r="T12" s="450"/>
      <c r="U12" s="450"/>
      <c r="V12" s="450"/>
      <c r="W12" s="450"/>
      <c r="X12" s="450"/>
      <c r="Y12" s="450"/>
      <c r="Z12" s="455"/>
      <c r="AA12" s="455"/>
      <c r="AB12" s="455"/>
      <c r="AC12" s="455"/>
      <c r="AD12" s="455"/>
      <c r="AE12" s="450"/>
      <c r="AF12" s="450"/>
      <c r="AG12" s="450"/>
      <c r="AH12" s="451"/>
      <c r="AI12" s="451"/>
      <c r="AJ12" s="469"/>
      <c r="AK12" s="470"/>
      <c r="AN12" s="2" t="s">
        <v>277</v>
      </c>
    </row>
    <row r="13" spans="2:45" s="2" customFormat="1" ht="22.5" customHeight="1">
      <c r="B13" s="23">
        <f t="shared" si="0"/>
        <v>23</v>
      </c>
      <c r="C13" s="451"/>
      <c r="D13" s="451"/>
      <c r="E13" s="451"/>
      <c r="F13" s="451"/>
      <c r="G13" s="451"/>
      <c r="H13" s="451"/>
      <c r="I13" s="451"/>
      <c r="J13" s="451"/>
      <c r="K13" s="451"/>
      <c r="L13" s="450"/>
      <c r="M13" s="452"/>
      <c r="N13" s="452"/>
      <c r="O13" s="452"/>
      <c r="P13" s="452"/>
      <c r="Q13" s="452"/>
      <c r="R13" s="452"/>
      <c r="S13" s="452"/>
      <c r="T13" s="450"/>
      <c r="U13" s="450"/>
      <c r="V13" s="450"/>
      <c r="W13" s="450"/>
      <c r="X13" s="450"/>
      <c r="Y13" s="450"/>
      <c r="Z13" s="455"/>
      <c r="AA13" s="455"/>
      <c r="AB13" s="455"/>
      <c r="AC13" s="455"/>
      <c r="AD13" s="455"/>
      <c r="AE13" s="450"/>
      <c r="AF13" s="450"/>
      <c r="AG13" s="450"/>
      <c r="AH13" s="451"/>
      <c r="AI13" s="451"/>
      <c r="AJ13" s="469"/>
      <c r="AK13" s="470"/>
      <c r="AN13" s="2" t="s">
        <v>282</v>
      </c>
    </row>
    <row r="14" spans="2:45" s="2" customFormat="1" ht="22.5" customHeight="1">
      <c r="B14" s="23">
        <f t="shared" si="0"/>
        <v>24</v>
      </c>
      <c r="C14" s="451"/>
      <c r="D14" s="451"/>
      <c r="E14" s="451"/>
      <c r="F14" s="451"/>
      <c r="G14" s="451"/>
      <c r="H14" s="451"/>
      <c r="I14" s="451"/>
      <c r="J14" s="451"/>
      <c r="K14" s="451"/>
      <c r="L14" s="450"/>
      <c r="M14" s="452"/>
      <c r="N14" s="452"/>
      <c r="O14" s="452"/>
      <c r="P14" s="452"/>
      <c r="Q14" s="452"/>
      <c r="R14" s="452"/>
      <c r="S14" s="452"/>
      <c r="T14" s="450"/>
      <c r="U14" s="450"/>
      <c r="V14" s="450"/>
      <c r="W14" s="450"/>
      <c r="X14" s="450"/>
      <c r="Y14" s="450"/>
      <c r="Z14" s="455"/>
      <c r="AA14" s="455"/>
      <c r="AB14" s="455"/>
      <c r="AC14" s="455"/>
      <c r="AD14" s="455"/>
      <c r="AE14" s="450"/>
      <c r="AF14" s="450"/>
      <c r="AG14" s="450"/>
      <c r="AH14" s="451"/>
      <c r="AI14" s="451"/>
      <c r="AJ14" s="469"/>
      <c r="AK14" s="470"/>
      <c r="AN14" s="21" t="s">
        <v>283</v>
      </c>
    </row>
    <row r="15" spans="2:45" s="2" customFormat="1" ht="22.5" customHeight="1" thickBot="1">
      <c r="B15" s="24">
        <f t="shared" si="0"/>
        <v>25</v>
      </c>
      <c r="C15" s="449"/>
      <c r="D15" s="449"/>
      <c r="E15" s="449"/>
      <c r="F15" s="449"/>
      <c r="G15" s="449"/>
      <c r="H15" s="449"/>
      <c r="I15" s="449"/>
      <c r="J15" s="449"/>
      <c r="K15" s="449"/>
      <c r="L15" s="448"/>
      <c r="M15" s="453"/>
      <c r="N15" s="453"/>
      <c r="O15" s="453"/>
      <c r="P15" s="453"/>
      <c r="Q15" s="453"/>
      <c r="R15" s="453"/>
      <c r="S15" s="453"/>
      <c r="T15" s="448"/>
      <c r="U15" s="448"/>
      <c r="V15" s="448"/>
      <c r="W15" s="448"/>
      <c r="X15" s="448"/>
      <c r="Y15" s="448"/>
      <c r="Z15" s="456"/>
      <c r="AA15" s="456"/>
      <c r="AB15" s="456"/>
      <c r="AC15" s="456"/>
      <c r="AD15" s="456"/>
      <c r="AE15" s="448"/>
      <c r="AF15" s="448"/>
      <c r="AG15" s="448"/>
      <c r="AH15" s="449"/>
      <c r="AI15" s="449"/>
      <c r="AJ15" s="471"/>
      <c r="AK15" s="472"/>
    </row>
    <row r="16" spans="2:45" s="2" customFormat="1" ht="22.5" customHeight="1">
      <c r="B16" s="25">
        <f t="shared" si="0"/>
        <v>26</v>
      </c>
      <c r="C16" s="458"/>
      <c r="D16" s="458"/>
      <c r="E16" s="458"/>
      <c r="F16" s="458"/>
      <c r="G16" s="458"/>
      <c r="H16" s="458"/>
      <c r="I16" s="458"/>
      <c r="J16" s="458"/>
      <c r="K16" s="458"/>
      <c r="L16" s="457"/>
      <c r="M16" s="459"/>
      <c r="N16" s="459"/>
      <c r="O16" s="459"/>
      <c r="P16" s="459"/>
      <c r="Q16" s="459"/>
      <c r="R16" s="459"/>
      <c r="S16" s="459"/>
      <c r="T16" s="457"/>
      <c r="U16" s="457"/>
      <c r="V16" s="457"/>
      <c r="W16" s="457"/>
      <c r="X16" s="457"/>
      <c r="Y16" s="457"/>
      <c r="Z16" s="454"/>
      <c r="AA16" s="454"/>
      <c r="AB16" s="454"/>
      <c r="AC16" s="454"/>
      <c r="AD16" s="454"/>
      <c r="AE16" s="457"/>
      <c r="AF16" s="457"/>
      <c r="AG16" s="457"/>
      <c r="AH16" s="458"/>
      <c r="AI16" s="458"/>
      <c r="AJ16" s="473"/>
      <c r="AK16" s="474"/>
    </row>
    <row r="17" spans="2:42" s="2" customFormat="1" ht="22.5" customHeight="1">
      <c r="B17" s="23">
        <f t="shared" si="0"/>
        <v>27</v>
      </c>
      <c r="C17" s="451"/>
      <c r="D17" s="451"/>
      <c r="E17" s="451"/>
      <c r="F17" s="451"/>
      <c r="G17" s="451"/>
      <c r="H17" s="451"/>
      <c r="I17" s="451"/>
      <c r="J17" s="451"/>
      <c r="K17" s="451"/>
      <c r="L17" s="450"/>
      <c r="M17" s="452"/>
      <c r="N17" s="452"/>
      <c r="O17" s="452"/>
      <c r="P17" s="452"/>
      <c r="Q17" s="452"/>
      <c r="R17" s="452"/>
      <c r="S17" s="452"/>
      <c r="T17" s="450"/>
      <c r="U17" s="450"/>
      <c r="V17" s="450"/>
      <c r="W17" s="450"/>
      <c r="X17" s="450"/>
      <c r="Y17" s="450"/>
      <c r="Z17" s="455"/>
      <c r="AA17" s="455"/>
      <c r="AB17" s="455"/>
      <c r="AC17" s="455"/>
      <c r="AD17" s="455"/>
      <c r="AE17" s="450"/>
      <c r="AF17" s="450"/>
      <c r="AG17" s="450"/>
      <c r="AH17" s="451"/>
      <c r="AI17" s="451"/>
      <c r="AJ17" s="469"/>
      <c r="AK17" s="470"/>
    </row>
    <row r="18" spans="2:42" s="2" customFormat="1" ht="22.5" customHeight="1">
      <c r="B18" s="23">
        <f t="shared" si="0"/>
        <v>28</v>
      </c>
      <c r="C18" s="451"/>
      <c r="D18" s="451"/>
      <c r="E18" s="451"/>
      <c r="F18" s="451"/>
      <c r="G18" s="451"/>
      <c r="H18" s="451"/>
      <c r="I18" s="451"/>
      <c r="J18" s="451"/>
      <c r="K18" s="451"/>
      <c r="L18" s="450"/>
      <c r="M18" s="452"/>
      <c r="N18" s="452"/>
      <c r="O18" s="452"/>
      <c r="P18" s="452"/>
      <c r="Q18" s="452"/>
      <c r="R18" s="452"/>
      <c r="S18" s="452"/>
      <c r="T18" s="450"/>
      <c r="U18" s="450"/>
      <c r="V18" s="450"/>
      <c r="W18" s="450"/>
      <c r="X18" s="450"/>
      <c r="Y18" s="450"/>
      <c r="Z18" s="455"/>
      <c r="AA18" s="455"/>
      <c r="AB18" s="455"/>
      <c r="AC18" s="455"/>
      <c r="AD18" s="455"/>
      <c r="AE18" s="450"/>
      <c r="AF18" s="450"/>
      <c r="AG18" s="450"/>
      <c r="AH18" s="451"/>
      <c r="AI18" s="451"/>
      <c r="AJ18" s="469"/>
      <c r="AK18" s="470"/>
    </row>
    <row r="19" spans="2:42" s="2" customFormat="1" ht="22.5" customHeight="1">
      <c r="B19" s="23">
        <f t="shared" si="0"/>
        <v>29</v>
      </c>
      <c r="C19" s="451"/>
      <c r="D19" s="451"/>
      <c r="E19" s="451"/>
      <c r="F19" s="451"/>
      <c r="G19" s="451"/>
      <c r="H19" s="451"/>
      <c r="I19" s="451"/>
      <c r="J19" s="451"/>
      <c r="K19" s="451"/>
      <c r="L19" s="450"/>
      <c r="M19" s="452"/>
      <c r="N19" s="452"/>
      <c r="O19" s="452"/>
      <c r="P19" s="452"/>
      <c r="Q19" s="452"/>
      <c r="R19" s="452"/>
      <c r="S19" s="452"/>
      <c r="T19" s="450"/>
      <c r="U19" s="450"/>
      <c r="V19" s="450"/>
      <c r="W19" s="450"/>
      <c r="X19" s="450"/>
      <c r="Y19" s="450"/>
      <c r="Z19" s="455"/>
      <c r="AA19" s="455"/>
      <c r="AB19" s="455"/>
      <c r="AC19" s="455"/>
      <c r="AD19" s="455"/>
      <c r="AE19" s="450"/>
      <c r="AF19" s="450"/>
      <c r="AG19" s="450"/>
      <c r="AH19" s="451"/>
      <c r="AI19" s="451"/>
      <c r="AJ19" s="469"/>
      <c r="AK19" s="470"/>
    </row>
    <row r="20" spans="2:42" s="2" customFormat="1" ht="22.5" customHeight="1" thickBot="1">
      <c r="B20" s="24">
        <f t="shared" si="0"/>
        <v>30</v>
      </c>
      <c r="C20" s="449"/>
      <c r="D20" s="449"/>
      <c r="E20" s="449"/>
      <c r="F20" s="449"/>
      <c r="G20" s="449"/>
      <c r="H20" s="449"/>
      <c r="I20" s="449"/>
      <c r="J20" s="449"/>
      <c r="K20" s="449"/>
      <c r="L20" s="448"/>
      <c r="M20" s="453"/>
      <c r="N20" s="453"/>
      <c r="O20" s="453"/>
      <c r="P20" s="453"/>
      <c r="Q20" s="453"/>
      <c r="R20" s="453"/>
      <c r="S20" s="453"/>
      <c r="T20" s="448"/>
      <c r="U20" s="448"/>
      <c r="V20" s="448"/>
      <c r="W20" s="448"/>
      <c r="X20" s="448"/>
      <c r="Y20" s="448"/>
      <c r="Z20" s="456"/>
      <c r="AA20" s="456"/>
      <c r="AB20" s="456"/>
      <c r="AC20" s="456"/>
      <c r="AD20" s="456"/>
      <c r="AE20" s="448"/>
      <c r="AF20" s="448"/>
      <c r="AG20" s="448"/>
      <c r="AH20" s="449"/>
      <c r="AI20" s="449"/>
      <c r="AJ20" s="471"/>
      <c r="AK20" s="472"/>
    </row>
    <row r="21" spans="2:42" s="2" customFormat="1" ht="22.5" customHeight="1">
      <c r="B21" s="25">
        <f t="shared" si="0"/>
        <v>31</v>
      </c>
      <c r="C21" s="458"/>
      <c r="D21" s="458"/>
      <c r="E21" s="458"/>
      <c r="F21" s="458"/>
      <c r="G21" s="458"/>
      <c r="H21" s="458"/>
      <c r="I21" s="458"/>
      <c r="J21" s="458"/>
      <c r="K21" s="458"/>
      <c r="L21" s="457"/>
      <c r="M21" s="459"/>
      <c r="N21" s="459"/>
      <c r="O21" s="459"/>
      <c r="P21" s="459"/>
      <c r="Q21" s="459"/>
      <c r="R21" s="459"/>
      <c r="S21" s="459"/>
      <c r="T21" s="457"/>
      <c r="U21" s="457"/>
      <c r="V21" s="457"/>
      <c r="W21" s="457"/>
      <c r="X21" s="457"/>
      <c r="Y21" s="457"/>
      <c r="Z21" s="454"/>
      <c r="AA21" s="454"/>
      <c r="AB21" s="454"/>
      <c r="AC21" s="454"/>
      <c r="AD21" s="454"/>
      <c r="AE21" s="457"/>
      <c r="AF21" s="457"/>
      <c r="AG21" s="457"/>
      <c r="AH21" s="458"/>
      <c r="AI21" s="458"/>
      <c r="AJ21" s="473"/>
      <c r="AK21" s="474"/>
    </row>
    <row r="22" spans="2:42" s="2" customFormat="1" ht="22.5" customHeight="1">
      <c r="B22" s="23">
        <f t="shared" si="0"/>
        <v>32</v>
      </c>
      <c r="C22" s="451"/>
      <c r="D22" s="451"/>
      <c r="E22" s="451"/>
      <c r="F22" s="451"/>
      <c r="G22" s="451"/>
      <c r="H22" s="451"/>
      <c r="I22" s="451"/>
      <c r="J22" s="451"/>
      <c r="K22" s="451"/>
      <c r="L22" s="450"/>
      <c r="M22" s="452"/>
      <c r="N22" s="452"/>
      <c r="O22" s="452"/>
      <c r="P22" s="452"/>
      <c r="Q22" s="452"/>
      <c r="R22" s="452"/>
      <c r="S22" s="452"/>
      <c r="T22" s="450"/>
      <c r="U22" s="450"/>
      <c r="V22" s="450"/>
      <c r="W22" s="450"/>
      <c r="X22" s="450"/>
      <c r="Y22" s="450"/>
      <c r="Z22" s="455"/>
      <c r="AA22" s="455"/>
      <c r="AB22" s="455"/>
      <c r="AC22" s="455"/>
      <c r="AD22" s="455"/>
      <c r="AE22" s="450"/>
      <c r="AF22" s="450"/>
      <c r="AG22" s="450"/>
      <c r="AH22" s="451"/>
      <c r="AI22" s="451"/>
      <c r="AJ22" s="469"/>
      <c r="AK22" s="470"/>
    </row>
    <row r="23" spans="2:42" s="2" customFormat="1" ht="22.5" customHeight="1">
      <c r="B23" s="23">
        <f t="shared" si="0"/>
        <v>33</v>
      </c>
      <c r="C23" s="451"/>
      <c r="D23" s="451"/>
      <c r="E23" s="451"/>
      <c r="F23" s="451"/>
      <c r="G23" s="451"/>
      <c r="H23" s="451"/>
      <c r="I23" s="451"/>
      <c r="J23" s="451"/>
      <c r="K23" s="451"/>
      <c r="L23" s="450"/>
      <c r="M23" s="452"/>
      <c r="N23" s="452"/>
      <c r="O23" s="452"/>
      <c r="P23" s="452"/>
      <c r="Q23" s="452"/>
      <c r="R23" s="452"/>
      <c r="S23" s="452"/>
      <c r="T23" s="450"/>
      <c r="U23" s="450"/>
      <c r="V23" s="450"/>
      <c r="W23" s="450"/>
      <c r="X23" s="450"/>
      <c r="Y23" s="450"/>
      <c r="Z23" s="455"/>
      <c r="AA23" s="455"/>
      <c r="AB23" s="455"/>
      <c r="AC23" s="455"/>
      <c r="AD23" s="455"/>
      <c r="AE23" s="450"/>
      <c r="AF23" s="450"/>
      <c r="AG23" s="450"/>
      <c r="AH23" s="451"/>
      <c r="AI23" s="451"/>
      <c r="AJ23" s="469"/>
      <c r="AK23" s="470"/>
    </row>
    <row r="24" spans="2:42" s="2" customFormat="1" ht="22.5" customHeight="1">
      <c r="B24" s="23">
        <f t="shared" si="0"/>
        <v>34</v>
      </c>
      <c r="C24" s="451"/>
      <c r="D24" s="451"/>
      <c r="E24" s="451"/>
      <c r="F24" s="451"/>
      <c r="G24" s="451"/>
      <c r="H24" s="451"/>
      <c r="I24" s="451"/>
      <c r="J24" s="451"/>
      <c r="K24" s="451"/>
      <c r="L24" s="450"/>
      <c r="M24" s="452"/>
      <c r="N24" s="452"/>
      <c r="O24" s="452"/>
      <c r="P24" s="452"/>
      <c r="Q24" s="452"/>
      <c r="R24" s="452"/>
      <c r="S24" s="452"/>
      <c r="T24" s="450"/>
      <c r="U24" s="450"/>
      <c r="V24" s="450"/>
      <c r="W24" s="450"/>
      <c r="X24" s="450"/>
      <c r="Y24" s="450"/>
      <c r="Z24" s="455"/>
      <c r="AA24" s="455"/>
      <c r="AB24" s="455"/>
      <c r="AC24" s="455"/>
      <c r="AD24" s="455"/>
      <c r="AE24" s="450"/>
      <c r="AF24" s="450"/>
      <c r="AG24" s="450"/>
      <c r="AH24" s="451"/>
      <c r="AI24" s="451"/>
      <c r="AJ24" s="469"/>
      <c r="AK24" s="470"/>
    </row>
    <row r="25" spans="2:42" s="2" customFormat="1" ht="22.5" customHeight="1" thickBot="1">
      <c r="B25" s="24">
        <f t="shared" si="0"/>
        <v>35</v>
      </c>
      <c r="C25" s="449"/>
      <c r="D25" s="449"/>
      <c r="E25" s="449"/>
      <c r="F25" s="449"/>
      <c r="G25" s="449"/>
      <c r="H25" s="449"/>
      <c r="I25" s="449"/>
      <c r="J25" s="449"/>
      <c r="K25" s="449"/>
      <c r="L25" s="448"/>
      <c r="M25" s="453"/>
      <c r="N25" s="453"/>
      <c r="O25" s="453"/>
      <c r="P25" s="453"/>
      <c r="Q25" s="453"/>
      <c r="R25" s="453"/>
      <c r="S25" s="453"/>
      <c r="T25" s="448"/>
      <c r="U25" s="448"/>
      <c r="V25" s="448"/>
      <c r="W25" s="448"/>
      <c r="X25" s="448"/>
      <c r="Y25" s="448"/>
      <c r="Z25" s="456"/>
      <c r="AA25" s="456"/>
      <c r="AB25" s="456"/>
      <c r="AC25" s="456"/>
      <c r="AD25" s="456"/>
      <c r="AE25" s="448"/>
      <c r="AF25" s="448"/>
      <c r="AG25" s="448"/>
      <c r="AH25" s="449"/>
      <c r="AI25" s="449"/>
      <c r="AJ25" s="471"/>
      <c r="AK25" s="472"/>
    </row>
    <row r="26" spans="2:42" s="2" customFormat="1" ht="22.5" customHeight="1">
      <c r="B26" s="25">
        <f t="shared" si="0"/>
        <v>36</v>
      </c>
      <c r="C26" s="458"/>
      <c r="D26" s="458"/>
      <c r="E26" s="458"/>
      <c r="F26" s="458"/>
      <c r="G26" s="458"/>
      <c r="H26" s="458"/>
      <c r="I26" s="458"/>
      <c r="J26" s="458"/>
      <c r="K26" s="458"/>
      <c r="L26" s="457"/>
      <c r="M26" s="459"/>
      <c r="N26" s="459"/>
      <c r="O26" s="459"/>
      <c r="P26" s="459"/>
      <c r="Q26" s="459"/>
      <c r="R26" s="459"/>
      <c r="S26" s="459"/>
      <c r="T26" s="457"/>
      <c r="U26" s="457"/>
      <c r="V26" s="457"/>
      <c r="W26" s="457"/>
      <c r="X26" s="457"/>
      <c r="Y26" s="457"/>
      <c r="Z26" s="454"/>
      <c r="AA26" s="454"/>
      <c r="AB26" s="454"/>
      <c r="AC26" s="454"/>
      <c r="AD26" s="454"/>
      <c r="AE26" s="457"/>
      <c r="AF26" s="457"/>
      <c r="AG26" s="457"/>
      <c r="AH26" s="458"/>
      <c r="AI26" s="458"/>
      <c r="AJ26" s="473"/>
      <c r="AK26" s="474"/>
    </row>
    <row r="27" spans="2:42" s="2" customFormat="1" ht="22.5" customHeight="1">
      <c r="B27" s="23">
        <f t="shared" si="0"/>
        <v>37</v>
      </c>
      <c r="C27" s="451"/>
      <c r="D27" s="451"/>
      <c r="E27" s="451"/>
      <c r="F27" s="451"/>
      <c r="G27" s="451"/>
      <c r="H27" s="451"/>
      <c r="I27" s="451"/>
      <c r="J27" s="451"/>
      <c r="K27" s="451"/>
      <c r="L27" s="450"/>
      <c r="M27" s="452"/>
      <c r="N27" s="452"/>
      <c r="O27" s="452"/>
      <c r="P27" s="452"/>
      <c r="Q27" s="452"/>
      <c r="R27" s="452"/>
      <c r="S27" s="452"/>
      <c r="T27" s="450"/>
      <c r="U27" s="450"/>
      <c r="V27" s="450"/>
      <c r="W27" s="450"/>
      <c r="X27" s="450"/>
      <c r="Y27" s="450"/>
      <c r="Z27" s="455"/>
      <c r="AA27" s="455"/>
      <c r="AB27" s="455"/>
      <c r="AC27" s="455"/>
      <c r="AD27" s="455"/>
      <c r="AE27" s="450"/>
      <c r="AF27" s="450"/>
      <c r="AG27" s="450"/>
      <c r="AH27" s="451"/>
      <c r="AI27" s="451"/>
      <c r="AJ27" s="469"/>
      <c r="AK27" s="470"/>
    </row>
    <row r="28" spans="2:42" s="2" customFormat="1" ht="22.5" customHeight="1">
      <c r="B28" s="23">
        <f t="shared" si="0"/>
        <v>38</v>
      </c>
      <c r="C28" s="451"/>
      <c r="D28" s="451"/>
      <c r="E28" s="451"/>
      <c r="F28" s="451"/>
      <c r="G28" s="451"/>
      <c r="H28" s="451"/>
      <c r="I28" s="451"/>
      <c r="J28" s="451"/>
      <c r="K28" s="451"/>
      <c r="L28" s="450"/>
      <c r="M28" s="452"/>
      <c r="N28" s="452"/>
      <c r="O28" s="452"/>
      <c r="P28" s="452"/>
      <c r="Q28" s="452"/>
      <c r="R28" s="452"/>
      <c r="S28" s="452"/>
      <c r="T28" s="450"/>
      <c r="U28" s="450"/>
      <c r="V28" s="450"/>
      <c r="W28" s="450"/>
      <c r="X28" s="450"/>
      <c r="Y28" s="450"/>
      <c r="Z28" s="455"/>
      <c r="AA28" s="455"/>
      <c r="AB28" s="455"/>
      <c r="AC28" s="455"/>
      <c r="AD28" s="455"/>
      <c r="AE28" s="450"/>
      <c r="AF28" s="450"/>
      <c r="AG28" s="450"/>
      <c r="AH28" s="451"/>
      <c r="AI28" s="451"/>
      <c r="AJ28" s="469"/>
      <c r="AK28" s="470"/>
    </row>
    <row r="29" spans="2:42" s="2" customFormat="1" ht="22.5" customHeight="1">
      <c r="B29" s="23">
        <f t="shared" si="0"/>
        <v>39</v>
      </c>
      <c r="C29" s="451"/>
      <c r="D29" s="451"/>
      <c r="E29" s="451"/>
      <c r="F29" s="451"/>
      <c r="G29" s="451"/>
      <c r="H29" s="451"/>
      <c r="I29" s="451"/>
      <c r="J29" s="451"/>
      <c r="K29" s="451"/>
      <c r="L29" s="450"/>
      <c r="M29" s="452"/>
      <c r="N29" s="452"/>
      <c r="O29" s="452"/>
      <c r="P29" s="452"/>
      <c r="Q29" s="452"/>
      <c r="R29" s="452"/>
      <c r="S29" s="452"/>
      <c r="T29" s="450"/>
      <c r="U29" s="450"/>
      <c r="V29" s="450"/>
      <c r="W29" s="450"/>
      <c r="X29" s="450"/>
      <c r="Y29" s="450"/>
      <c r="Z29" s="455"/>
      <c r="AA29" s="455"/>
      <c r="AB29" s="455"/>
      <c r="AC29" s="455"/>
      <c r="AD29" s="455"/>
      <c r="AE29" s="450"/>
      <c r="AF29" s="450"/>
      <c r="AG29" s="450"/>
      <c r="AH29" s="451"/>
      <c r="AI29" s="451"/>
      <c r="AJ29" s="469"/>
      <c r="AK29" s="470"/>
    </row>
    <row r="30" spans="2:42" s="2" customFormat="1" ht="22.5" customHeight="1" thickBot="1">
      <c r="B30" s="24">
        <f t="shared" si="0"/>
        <v>40</v>
      </c>
      <c r="C30" s="449"/>
      <c r="D30" s="449"/>
      <c r="E30" s="449"/>
      <c r="F30" s="449"/>
      <c r="G30" s="449"/>
      <c r="H30" s="449"/>
      <c r="I30" s="449"/>
      <c r="J30" s="449"/>
      <c r="K30" s="449"/>
      <c r="L30" s="448"/>
      <c r="M30" s="453"/>
      <c r="N30" s="453"/>
      <c r="O30" s="453"/>
      <c r="P30" s="453"/>
      <c r="Q30" s="453"/>
      <c r="R30" s="453"/>
      <c r="S30" s="453"/>
      <c r="T30" s="448"/>
      <c r="U30" s="448"/>
      <c r="V30" s="448"/>
      <c r="W30" s="448"/>
      <c r="X30" s="448"/>
      <c r="Y30" s="448"/>
      <c r="Z30" s="456"/>
      <c r="AA30" s="456"/>
      <c r="AB30" s="456"/>
      <c r="AC30" s="456"/>
      <c r="AD30" s="456"/>
      <c r="AE30" s="448"/>
      <c r="AF30" s="448"/>
      <c r="AG30" s="448"/>
      <c r="AH30" s="449"/>
      <c r="AI30" s="449"/>
      <c r="AJ30" s="471"/>
      <c r="AK30" s="472"/>
    </row>
    <row r="31" spans="2:42" s="2" customFormat="1" ht="22.5" customHeight="1">
      <c r="B31" s="25">
        <f t="shared" si="0"/>
        <v>41</v>
      </c>
      <c r="C31" s="458"/>
      <c r="D31" s="458"/>
      <c r="E31" s="458"/>
      <c r="F31" s="458"/>
      <c r="G31" s="458"/>
      <c r="H31" s="458"/>
      <c r="I31" s="458"/>
      <c r="J31" s="458"/>
      <c r="K31" s="458"/>
      <c r="L31" s="457"/>
      <c r="M31" s="459"/>
      <c r="N31" s="459"/>
      <c r="O31" s="459"/>
      <c r="P31" s="459"/>
      <c r="Q31" s="459"/>
      <c r="R31" s="459"/>
      <c r="S31" s="459"/>
      <c r="T31" s="457"/>
      <c r="U31" s="457"/>
      <c r="V31" s="457"/>
      <c r="W31" s="457"/>
      <c r="X31" s="457"/>
      <c r="Y31" s="457"/>
      <c r="Z31" s="454"/>
      <c r="AA31" s="454"/>
      <c r="AB31" s="454"/>
      <c r="AC31" s="454"/>
      <c r="AD31" s="454"/>
      <c r="AE31" s="457"/>
      <c r="AF31" s="457"/>
      <c r="AG31" s="457"/>
      <c r="AH31" s="458"/>
      <c r="AI31" s="458"/>
      <c r="AJ31" s="473"/>
      <c r="AK31" s="474"/>
      <c r="AN31" s="1"/>
      <c r="AO31" s="1"/>
      <c r="AP31" s="1"/>
    </row>
    <row r="32" spans="2:42" s="2" customFormat="1" ht="22.5" customHeight="1">
      <c r="B32" s="23">
        <f t="shared" si="0"/>
        <v>42</v>
      </c>
      <c r="C32" s="451"/>
      <c r="D32" s="451"/>
      <c r="E32" s="451"/>
      <c r="F32" s="451"/>
      <c r="G32" s="451"/>
      <c r="H32" s="451"/>
      <c r="I32" s="451"/>
      <c r="J32" s="451"/>
      <c r="K32" s="451"/>
      <c r="L32" s="450"/>
      <c r="M32" s="452"/>
      <c r="N32" s="452"/>
      <c r="O32" s="452"/>
      <c r="P32" s="452"/>
      <c r="Q32" s="452"/>
      <c r="R32" s="452"/>
      <c r="S32" s="452"/>
      <c r="T32" s="450"/>
      <c r="U32" s="450"/>
      <c r="V32" s="450"/>
      <c r="W32" s="450"/>
      <c r="X32" s="450"/>
      <c r="Y32" s="450"/>
      <c r="Z32" s="455"/>
      <c r="AA32" s="455"/>
      <c r="AB32" s="455"/>
      <c r="AC32" s="455"/>
      <c r="AD32" s="455"/>
      <c r="AE32" s="450"/>
      <c r="AF32" s="450"/>
      <c r="AG32" s="450"/>
      <c r="AH32" s="451"/>
      <c r="AI32" s="451"/>
      <c r="AJ32" s="469"/>
      <c r="AK32" s="470"/>
      <c r="AN32" s="1"/>
      <c r="AO32" s="1"/>
      <c r="AP32" s="1"/>
    </row>
    <row r="33" spans="2:44" s="2" customFormat="1" ht="22.5" customHeight="1">
      <c r="B33" s="23">
        <f t="shared" si="0"/>
        <v>43</v>
      </c>
      <c r="C33" s="451"/>
      <c r="D33" s="451"/>
      <c r="E33" s="451"/>
      <c r="F33" s="451"/>
      <c r="G33" s="451"/>
      <c r="H33" s="451"/>
      <c r="I33" s="451"/>
      <c r="J33" s="451"/>
      <c r="K33" s="451"/>
      <c r="L33" s="450"/>
      <c r="M33" s="452"/>
      <c r="N33" s="452"/>
      <c r="O33" s="452"/>
      <c r="P33" s="452"/>
      <c r="Q33" s="452"/>
      <c r="R33" s="452"/>
      <c r="S33" s="452"/>
      <c r="T33" s="450"/>
      <c r="U33" s="450"/>
      <c r="V33" s="450"/>
      <c r="W33" s="450"/>
      <c r="X33" s="450"/>
      <c r="Y33" s="450"/>
      <c r="Z33" s="455"/>
      <c r="AA33" s="455"/>
      <c r="AB33" s="455"/>
      <c r="AC33" s="455"/>
      <c r="AD33" s="455"/>
      <c r="AE33" s="450"/>
      <c r="AF33" s="450"/>
      <c r="AG33" s="450"/>
      <c r="AH33" s="451"/>
      <c r="AI33" s="451"/>
      <c r="AJ33" s="469"/>
      <c r="AK33" s="470"/>
      <c r="AM33" s="8"/>
      <c r="AN33" s="8"/>
      <c r="AO33" s="8"/>
      <c r="AP33" s="8"/>
    </row>
    <row r="34" spans="2:44" s="2" customFormat="1" ht="22.5" customHeight="1">
      <c r="B34" s="23">
        <f t="shared" si="0"/>
        <v>44</v>
      </c>
      <c r="C34" s="451"/>
      <c r="D34" s="451"/>
      <c r="E34" s="451"/>
      <c r="F34" s="451"/>
      <c r="G34" s="451"/>
      <c r="H34" s="451"/>
      <c r="I34" s="451"/>
      <c r="J34" s="451"/>
      <c r="K34" s="451"/>
      <c r="L34" s="450"/>
      <c r="M34" s="452"/>
      <c r="N34" s="452"/>
      <c r="O34" s="452"/>
      <c r="P34" s="452"/>
      <c r="Q34" s="452"/>
      <c r="R34" s="452"/>
      <c r="S34" s="452"/>
      <c r="T34" s="450"/>
      <c r="U34" s="450"/>
      <c r="V34" s="450"/>
      <c r="W34" s="450"/>
      <c r="X34" s="450"/>
      <c r="Y34" s="450"/>
      <c r="Z34" s="455"/>
      <c r="AA34" s="455"/>
      <c r="AB34" s="455"/>
      <c r="AC34" s="455"/>
      <c r="AD34" s="455"/>
      <c r="AE34" s="450"/>
      <c r="AF34" s="450"/>
      <c r="AG34" s="450"/>
      <c r="AH34" s="451"/>
      <c r="AI34" s="451"/>
      <c r="AJ34" s="469"/>
      <c r="AK34" s="470"/>
    </row>
    <row r="35" spans="2:44" s="2" customFormat="1" ht="22.5" customHeight="1" thickBot="1">
      <c r="B35" s="24">
        <f t="shared" si="0"/>
        <v>45</v>
      </c>
      <c r="C35" s="449"/>
      <c r="D35" s="449"/>
      <c r="E35" s="449"/>
      <c r="F35" s="449"/>
      <c r="G35" s="449"/>
      <c r="H35" s="449"/>
      <c r="I35" s="449"/>
      <c r="J35" s="449"/>
      <c r="K35" s="449"/>
      <c r="L35" s="448"/>
      <c r="M35" s="453"/>
      <c r="N35" s="453"/>
      <c r="O35" s="453"/>
      <c r="P35" s="453"/>
      <c r="Q35" s="453"/>
      <c r="R35" s="453"/>
      <c r="S35" s="453"/>
      <c r="T35" s="448"/>
      <c r="U35" s="448"/>
      <c r="V35" s="448"/>
      <c r="W35" s="448"/>
      <c r="X35" s="448"/>
      <c r="Y35" s="448"/>
      <c r="Z35" s="456"/>
      <c r="AA35" s="456"/>
      <c r="AB35" s="456"/>
      <c r="AC35" s="456"/>
      <c r="AD35" s="456"/>
      <c r="AE35" s="448"/>
      <c r="AF35" s="448"/>
      <c r="AG35" s="448"/>
      <c r="AH35" s="449"/>
      <c r="AI35" s="449"/>
      <c r="AJ35" s="471"/>
      <c r="AK35" s="472"/>
    </row>
    <row r="36" spans="2:44" ht="18.75" customHeight="1">
      <c r="Z36" s="2"/>
      <c r="AA36" s="134" t="s">
        <v>218</v>
      </c>
      <c r="AB36" s="134"/>
      <c r="AC36" s="134"/>
      <c r="AD36" s="134"/>
      <c r="AE36" s="112" t="s">
        <v>251</v>
      </c>
      <c r="AF36" s="112"/>
      <c r="AG36" s="112"/>
      <c r="AH36" s="112"/>
      <c r="AI36" s="3"/>
      <c r="AJ36" s="2" t="s">
        <v>206</v>
      </c>
      <c r="AK36" s="2"/>
      <c r="AP36" s="22" t="s">
        <v>251</v>
      </c>
      <c r="AQ36" s="22" t="s">
        <v>44</v>
      </c>
      <c r="AR36" s="22" t="s">
        <v>45</v>
      </c>
    </row>
  </sheetData>
  <sheetProtection algorithmName="SHA-512" hashValue="vnDQa5qhc+UtsMN4lE/GiuDIaHVnnE8cnCjyy/J3iMRiCs+tqAHZfJSQFP4doKy22ao1kDN+2OaV15MPM0BgaA==" saltValue="XauSyByjq+oae0RMuPCMjQ==" spinCount="100000" sheet="1" formatCells="0"/>
  <protectedRanges>
    <protectedRange algorithmName="SHA-512" hashValue="9ZjMD/qdsThmis4jo1i5AslWVgTqCKI0IUqgM8drQV+Zbc9P6qrD3Aahhf/yVlRKpfSEuNXGzR0aCKq6pZ62zw==" saltValue="KzgV5TsUokHfrRsuABxRVg==" spinCount="100000" sqref="AE36" name="範囲1_1" securityDescriptor="O:WDG:WDD:(A;;CC;;;WD)"/>
    <protectedRange algorithmName="SHA-512" hashValue="T6KzFUWLWgUai3irVoQjHWV3nv7Q3XGleKPdrIvMA49JG61Pn2vYjulQ0ALTjbo6cvLn5oUOGCBCD033DZG2tQ==" saltValue="goEGuWAmDkacIkgDsXKVqw==" spinCount="100000" sqref="B6:AK35" name="範囲1_2" securityDescriptor="O:WDG:WDD:(A;;CC;;;WD)"/>
  </protectedRanges>
  <mergeCells count="224">
    <mergeCell ref="C31:K31"/>
    <mergeCell ref="C32:K32"/>
    <mergeCell ref="C33:K33"/>
    <mergeCell ref="C34:K34"/>
    <mergeCell ref="C35:K35"/>
    <mergeCell ref="C30:K30"/>
    <mergeCell ref="L34:S34"/>
    <mergeCell ref="L35:S35"/>
    <mergeCell ref="L31:S31"/>
    <mergeCell ref="L32:S32"/>
    <mergeCell ref="L33:S33"/>
    <mergeCell ref="L8:S8"/>
    <mergeCell ref="L9:S9"/>
    <mergeCell ref="Z26:AD26"/>
    <mergeCell ref="Z27:AD27"/>
    <mergeCell ref="Z15:AD15"/>
    <mergeCell ref="Z16:AD16"/>
    <mergeCell ref="Z17:AD17"/>
    <mergeCell ref="Z18:AD18"/>
    <mergeCell ref="Z19:AD19"/>
    <mergeCell ref="Z20:AD20"/>
    <mergeCell ref="T21:Y21"/>
    <mergeCell ref="L12:S12"/>
    <mergeCell ref="L13:S13"/>
    <mergeCell ref="T13:Y13"/>
    <mergeCell ref="T12:Y12"/>
    <mergeCell ref="L14:S14"/>
    <mergeCell ref="L15:S15"/>
    <mergeCell ref="T15:Y15"/>
    <mergeCell ref="T14:Y14"/>
    <mergeCell ref="L17:S17"/>
    <mergeCell ref="T16:Y16"/>
    <mergeCell ref="T17:Y17"/>
    <mergeCell ref="L22:S22"/>
    <mergeCell ref="Z6:AD6"/>
    <mergeCell ref="Z7:AD7"/>
    <mergeCell ref="Z8:AD8"/>
    <mergeCell ref="Z9:AD9"/>
    <mergeCell ref="Z10:AD10"/>
    <mergeCell ref="Z11:AD11"/>
    <mergeCell ref="Z12:AD12"/>
    <mergeCell ref="Z13:AD13"/>
    <mergeCell ref="Z14:AD14"/>
    <mergeCell ref="C8:K8"/>
    <mergeCell ref="C9:K9"/>
    <mergeCell ref="C10:K10"/>
    <mergeCell ref="C11:K11"/>
    <mergeCell ref="C12:K12"/>
    <mergeCell ref="Z25:AD25"/>
    <mergeCell ref="C22:K22"/>
    <mergeCell ref="C23:K23"/>
    <mergeCell ref="C24:K24"/>
    <mergeCell ref="C25:K25"/>
    <mergeCell ref="C13:K13"/>
    <mergeCell ref="C14:K14"/>
    <mergeCell ref="C15:K15"/>
    <mergeCell ref="C16:K16"/>
    <mergeCell ref="C17:K17"/>
    <mergeCell ref="C18:K18"/>
    <mergeCell ref="C19:K19"/>
    <mergeCell ref="C20:K20"/>
    <mergeCell ref="L10:S10"/>
    <mergeCell ref="L11:S11"/>
    <mergeCell ref="T10:Y10"/>
    <mergeCell ref="T11:Y11"/>
    <mergeCell ref="T8:Y8"/>
    <mergeCell ref="T9:Y9"/>
    <mergeCell ref="AH22:AI22"/>
    <mergeCell ref="Z21:AD21"/>
    <mergeCell ref="AE11:AG11"/>
    <mergeCell ref="AH11:AI11"/>
    <mergeCell ref="AE10:AG10"/>
    <mergeCell ref="AH10:AI10"/>
    <mergeCell ref="AJ33:AK33"/>
    <mergeCell ref="AJ15:AK15"/>
    <mergeCell ref="AJ16:AK16"/>
    <mergeCell ref="AJ17:AK17"/>
    <mergeCell ref="AJ18:AK18"/>
    <mergeCell ref="AJ19:AK19"/>
    <mergeCell ref="AJ20:AK20"/>
    <mergeCell ref="AJ21:AK21"/>
    <mergeCell ref="AJ22:AK22"/>
    <mergeCell ref="AE24:AG24"/>
    <mergeCell ref="AH24:AI24"/>
    <mergeCell ref="AH26:AI26"/>
    <mergeCell ref="AH25:AI25"/>
    <mergeCell ref="AE15:AG15"/>
    <mergeCell ref="AH15:AI15"/>
    <mergeCell ref="AE19:AG19"/>
    <mergeCell ref="AH19:AI19"/>
    <mergeCell ref="AE18:AG18"/>
    <mergeCell ref="AJ8:AK8"/>
    <mergeCell ref="AJ9:AK9"/>
    <mergeCell ref="AJ10:AK10"/>
    <mergeCell ref="AJ11:AK11"/>
    <mergeCell ref="AJ12:AK12"/>
    <mergeCell ref="AJ13:AK13"/>
    <mergeCell ref="AJ14:AK14"/>
    <mergeCell ref="AE9:AG9"/>
    <mergeCell ref="AH9:AI9"/>
    <mergeCell ref="AE8:AG8"/>
    <mergeCell ref="AH8:AI8"/>
    <mergeCell ref="AE12:AG12"/>
    <mergeCell ref="AH12:AI12"/>
    <mergeCell ref="AE14:AG14"/>
    <mergeCell ref="AH14:AI14"/>
    <mergeCell ref="AE13:AG13"/>
    <mergeCell ref="AH13:AI13"/>
    <mergeCell ref="AJ34:AK34"/>
    <mergeCell ref="AJ35:AK35"/>
    <mergeCell ref="AJ23:AK23"/>
    <mergeCell ref="AJ24:AK24"/>
    <mergeCell ref="AJ25:AK25"/>
    <mergeCell ref="AJ26:AK26"/>
    <mergeCell ref="AJ27:AK27"/>
    <mergeCell ref="AJ28:AK28"/>
    <mergeCell ref="AJ29:AK29"/>
    <mergeCell ref="AJ30:AK30"/>
    <mergeCell ref="AJ31:AK31"/>
    <mergeCell ref="AJ32:AK32"/>
    <mergeCell ref="B1:AJ1"/>
    <mergeCell ref="Z2:AC2"/>
    <mergeCell ref="AD2:AK2"/>
    <mergeCell ref="Z3:AC3"/>
    <mergeCell ref="AD3:AK3"/>
    <mergeCell ref="AE5:AG5"/>
    <mergeCell ref="AE7:AG7"/>
    <mergeCell ref="AH7:AI7"/>
    <mergeCell ref="AH5:AI5"/>
    <mergeCell ref="AE6:AG6"/>
    <mergeCell ref="AH6:AI6"/>
    <mergeCell ref="L5:S5"/>
    <mergeCell ref="L6:S6"/>
    <mergeCell ref="L7:S7"/>
    <mergeCell ref="T5:Y5"/>
    <mergeCell ref="T6:Y6"/>
    <mergeCell ref="AJ5:AK5"/>
    <mergeCell ref="T7:Y7"/>
    <mergeCell ref="AJ6:AK6"/>
    <mergeCell ref="AJ7:AK7"/>
    <mergeCell ref="C5:K5"/>
    <mergeCell ref="Z5:AD5"/>
    <mergeCell ref="C6:K6"/>
    <mergeCell ref="C7:K7"/>
    <mergeCell ref="AH18:AI18"/>
    <mergeCell ref="L18:S18"/>
    <mergeCell ref="L19:S19"/>
    <mergeCell ref="T18:Y18"/>
    <mergeCell ref="T19:Y19"/>
    <mergeCell ref="AE17:AG17"/>
    <mergeCell ref="AH17:AI17"/>
    <mergeCell ref="AE16:AG16"/>
    <mergeCell ref="AH16:AI16"/>
    <mergeCell ref="L16:S16"/>
    <mergeCell ref="AE20:AG20"/>
    <mergeCell ref="AH20:AI20"/>
    <mergeCell ref="L20:S20"/>
    <mergeCell ref="T20:Y20"/>
    <mergeCell ref="L28:S28"/>
    <mergeCell ref="T28:Y28"/>
    <mergeCell ref="Z28:AD28"/>
    <mergeCell ref="T22:Y22"/>
    <mergeCell ref="T23:Y23"/>
    <mergeCell ref="T24:Y24"/>
    <mergeCell ref="L23:S23"/>
    <mergeCell ref="L24:S24"/>
    <mergeCell ref="AE26:AG26"/>
    <mergeCell ref="AE25:AG25"/>
    <mergeCell ref="Z23:AD23"/>
    <mergeCell ref="Z24:AD24"/>
    <mergeCell ref="Z22:AD22"/>
    <mergeCell ref="AE22:AG22"/>
    <mergeCell ref="L26:S26"/>
    <mergeCell ref="L27:S27"/>
    <mergeCell ref="T25:Y25"/>
    <mergeCell ref="T26:Y26"/>
    <mergeCell ref="T27:Y27"/>
    <mergeCell ref="L21:S21"/>
    <mergeCell ref="C21:K21"/>
    <mergeCell ref="AE21:AG21"/>
    <mergeCell ref="AH21:AI21"/>
    <mergeCell ref="AE35:AG35"/>
    <mergeCell ref="AH35:AI35"/>
    <mergeCell ref="AE34:AG34"/>
    <mergeCell ref="AH34:AI34"/>
    <mergeCell ref="AE33:AG33"/>
    <mergeCell ref="AH33:AI33"/>
    <mergeCell ref="AE32:AG32"/>
    <mergeCell ref="AH32:AI32"/>
    <mergeCell ref="AE31:AG31"/>
    <mergeCell ref="AH31:AI31"/>
    <mergeCell ref="AE28:AG28"/>
    <mergeCell ref="AH28:AI28"/>
    <mergeCell ref="AE27:AG27"/>
    <mergeCell ref="AH27:AI27"/>
    <mergeCell ref="AE23:AG23"/>
    <mergeCell ref="AH23:AI23"/>
    <mergeCell ref="C26:K26"/>
    <mergeCell ref="C27:K27"/>
    <mergeCell ref="C28:K28"/>
    <mergeCell ref="C29:K29"/>
    <mergeCell ref="L25:S25"/>
    <mergeCell ref="AA36:AD36"/>
    <mergeCell ref="AE36:AH36"/>
    <mergeCell ref="AE30:AG30"/>
    <mergeCell ref="AH30:AI30"/>
    <mergeCell ref="AE29:AG29"/>
    <mergeCell ref="AH29:AI29"/>
    <mergeCell ref="L29:S29"/>
    <mergeCell ref="L30:S30"/>
    <mergeCell ref="T29:Y29"/>
    <mergeCell ref="T30:Y30"/>
    <mergeCell ref="Z31:AD31"/>
    <mergeCell ref="Z32:AD32"/>
    <mergeCell ref="Z33:AD33"/>
    <mergeCell ref="Z34:AD34"/>
    <mergeCell ref="Z35:AD35"/>
    <mergeCell ref="T31:Y31"/>
    <mergeCell ref="T32:Y32"/>
    <mergeCell ref="T33:Y33"/>
    <mergeCell ref="T34:Y34"/>
    <mergeCell ref="T35:Y35"/>
    <mergeCell ref="Z29:AD29"/>
    <mergeCell ref="Z30:AD30"/>
  </mergeCells>
  <phoneticPr fontId="2"/>
  <dataValidations count="4">
    <dataValidation type="list" allowBlank="1" showInputMessage="1" showErrorMessage="1" sqref="AE36:AH36" xr:uid="{ABDE5F72-55BD-4EB4-8C12-F67E036D9AE4}">
      <formula1>$AP$36:$AR$36</formula1>
    </dataValidation>
    <dataValidation type="list" errorStyle="warning" allowBlank="1" showInputMessage="1" showErrorMessage="1" error="性能検査に使用する型式名の欄に”性能”、品質確認検査で確認する型式名の欄には”品確”、どちらも同じ型式になる場合は、”性能 品確”の選択をお願いします。" sqref="AJ6:AK35" xr:uid="{4991C4FC-E551-45FB-9E21-EB5F2DF02DB3}">
      <formula1>$AN$11:$AN$14</formula1>
    </dataValidation>
    <dataValidation type="list" errorStyle="warning" allowBlank="1" showInputMessage="1" showErrorMessage="1" error="熱源を選択してください。_x000a_ガス・電機以外の場合は、直接入力してください。" sqref="AH6:AI35" xr:uid="{075361B5-B50B-4709-BCAB-AF1C5CD5ABC0}">
      <formula1>$AN$5:$AN$8</formula1>
    </dataValidation>
    <dataValidation type="list" allowBlank="1" showInputMessage="1" showErrorMessage="1" sqref="AE6:AG35" xr:uid="{B5150681-F0BF-440F-8428-25FAF1122056}">
      <formula1>$AN$8:$AN$11</formula1>
    </dataValidation>
  </dataValidations>
  <printOptions horizontalCentered="1"/>
  <pageMargins left="0.51181102362204722" right="0.55118110236220474" top="0.6692913385826772" bottom="0.59055118110236227" header="0.31496062992125984" footer="0.51181102362204722"/>
  <pageSetup paperSize="9" orientation="portrait" blackAndWhite="1" r:id="rId1"/>
  <headerFooter alignWithMargins="0">
    <oddHeader xml:space="preserve">&amp;R&amp;"ＭＳ Ｐ明朝,標準"&amp;8[WI-603c Rev.1]
</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B7F603-8865-4634-B611-E51A699BBC69}">
  <dimension ref="B1:G72"/>
  <sheetViews>
    <sheetView topLeftCell="A70" workbookViewId="0">
      <selection activeCell="B79" sqref="B79"/>
    </sheetView>
  </sheetViews>
  <sheetFormatPr defaultColWidth="9" defaultRowHeight="16.5" customHeight="1"/>
  <cols>
    <col min="1" max="1" width="9" style="13"/>
    <col min="2" max="6" width="19.08984375" style="13" customWidth="1"/>
    <col min="7" max="7" width="27" style="13" customWidth="1"/>
    <col min="8" max="16384" width="9" style="13"/>
  </cols>
  <sheetData>
    <row r="1" spans="2:7" ht="16.5" customHeight="1">
      <c r="B1" s="10" t="s">
        <v>122</v>
      </c>
      <c r="C1" s="10" t="s">
        <v>124</v>
      </c>
      <c r="D1" s="11"/>
      <c r="E1" s="10" t="s">
        <v>103</v>
      </c>
      <c r="F1" s="10" t="s">
        <v>104</v>
      </c>
      <c r="G1" s="12" t="s">
        <v>123</v>
      </c>
    </row>
    <row r="2" spans="2:7" ht="16.5" customHeight="1">
      <c r="B2" s="10"/>
      <c r="C2" s="10"/>
      <c r="D2" s="11"/>
      <c r="E2" s="10"/>
      <c r="F2" s="10"/>
      <c r="G2" s="12"/>
    </row>
    <row r="3" spans="2:7" ht="16.5" customHeight="1">
      <c r="B3" s="14" t="s">
        <v>146</v>
      </c>
      <c r="C3" s="14" t="s">
        <v>264</v>
      </c>
      <c r="D3" s="14" t="str">
        <f t="shared" ref="D3:D35" si="0">IF(E3="〇","中間器具",IF(F3="〇","末端器具","－"))</f>
        <v>中間器具</v>
      </c>
      <c r="E3" s="14" t="s">
        <v>102</v>
      </c>
      <c r="F3" s="15"/>
      <c r="G3" s="16" t="s">
        <v>147</v>
      </c>
    </row>
    <row r="4" spans="2:7" ht="16.5" customHeight="1">
      <c r="B4" s="14" t="s">
        <v>148</v>
      </c>
      <c r="C4" s="14" t="s">
        <v>264</v>
      </c>
      <c r="D4" s="14" t="str">
        <f t="shared" si="0"/>
        <v>中間器具</v>
      </c>
      <c r="E4" s="14" t="s">
        <v>102</v>
      </c>
      <c r="F4" s="14" t="s">
        <v>102</v>
      </c>
      <c r="G4" s="15"/>
    </row>
    <row r="5" spans="2:7" ht="16.5" customHeight="1">
      <c r="B5" s="14" t="s">
        <v>149</v>
      </c>
      <c r="C5" s="14" t="s">
        <v>264</v>
      </c>
      <c r="D5" s="14" t="str">
        <f t="shared" si="0"/>
        <v>末端器具</v>
      </c>
      <c r="E5" s="15"/>
      <c r="F5" s="14" t="s">
        <v>102</v>
      </c>
      <c r="G5" s="15"/>
    </row>
    <row r="6" spans="2:7" ht="16.5" customHeight="1">
      <c r="B6" s="14" t="s">
        <v>150</v>
      </c>
      <c r="C6" s="14" t="s">
        <v>264</v>
      </c>
      <c r="D6" s="14" t="str">
        <f t="shared" si="0"/>
        <v>中間器具</v>
      </c>
      <c r="E6" s="14" t="s">
        <v>102</v>
      </c>
      <c r="F6" s="15"/>
      <c r="G6" s="16" t="s">
        <v>151</v>
      </c>
    </row>
    <row r="7" spans="2:7" ht="16.5" customHeight="1">
      <c r="B7" s="14" t="s">
        <v>152</v>
      </c>
      <c r="C7" s="14" t="s">
        <v>264</v>
      </c>
      <c r="D7" s="14" t="str">
        <f t="shared" si="0"/>
        <v>中間器具</v>
      </c>
      <c r="E7" s="14" t="s">
        <v>102</v>
      </c>
      <c r="F7" s="15"/>
      <c r="G7" s="16" t="s">
        <v>151</v>
      </c>
    </row>
    <row r="8" spans="2:7" ht="16.5" customHeight="1">
      <c r="B8" s="14" t="s">
        <v>153</v>
      </c>
      <c r="C8" s="14" t="s">
        <v>264</v>
      </c>
      <c r="D8" s="14" t="str">
        <f t="shared" si="0"/>
        <v>中間器具</v>
      </c>
      <c r="E8" s="14" t="s">
        <v>102</v>
      </c>
      <c r="F8" s="15"/>
      <c r="G8" s="16" t="s">
        <v>154</v>
      </c>
    </row>
    <row r="9" spans="2:7" ht="16.5" customHeight="1">
      <c r="B9" s="14" t="s">
        <v>155</v>
      </c>
      <c r="C9" s="14" t="s">
        <v>264</v>
      </c>
      <c r="D9" s="14" t="str">
        <f t="shared" si="0"/>
        <v>中間器具</v>
      </c>
      <c r="E9" s="14" t="s">
        <v>102</v>
      </c>
      <c r="F9" s="15"/>
      <c r="G9" s="16" t="s">
        <v>156</v>
      </c>
    </row>
    <row r="10" spans="2:7" ht="16.5" customHeight="1">
      <c r="B10" s="14" t="s">
        <v>157</v>
      </c>
      <c r="C10" s="14" t="s">
        <v>264</v>
      </c>
      <c r="D10" s="14" t="str">
        <f t="shared" si="0"/>
        <v>中間器具</v>
      </c>
      <c r="E10" s="14" t="s">
        <v>102</v>
      </c>
      <c r="F10" s="15"/>
      <c r="G10" s="16" t="s">
        <v>156</v>
      </c>
    </row>
    <row r="11" spans="2:7" ht="16.5" customHeight="1">
      <c r="B11" s="14" t="s">
        <v>158</v>
      </c>
      <c r="C11" s="14" t="s">
        <v>264</v>
      </c>
      <c r="D11" s="14" t="str">
        <f t="shared" si="0"/>
        <v>中間器具</v>
      </c>
      <c r="E11" s="14" t="s">
        <v>102</v>
      </c>
      <c r="F11" s="15"/>
      <c r="G11" s="16" t="s">
        <v>159</v>
      </c>
    </row>
    <row r="12" spans="2:7" ht="16.5" customHeight="1">
      <c r="B12" s="14" t="s">
        <v>160</v>
      </c>
      <c r="C12" s="14" t="s">
        <v>264</v>
      </c>
      <c r="D12" s="14" t="str">
        <f t="shared" si="0"/>
        <v>中間器具</v>
      </c>
      <c r="E12" s="14" t="s">
        <v>102</v>
      </c>
      <c r="F12" s="14" t="s">
        <v>102</v>
      </c>
      <c r="G12" s="15"/>
    </row>
    <row r="13" spans="2:7" ht="16.5" customHeight="1">
      <c r="B13" s="14" t="s">
        <v>161</v>
      </c>
      <c r="C13" s="14" t="s">
        <v>264</v>
      </c>
      <c r="D13" s="14" t="str">
        <f t="shared" si="0"/>
        <v>中間器具</v>
      </c>
      <c r="E13" s="14" t="s">
        <v>102</v>
      </c>
      <c r="F13" s="15"/>
      <c r="G13" s="17" t="s">
        <v>162</v>
      </c>
    </row>
    <row r="14" spans="2:7" ht="16.5" customHeight="1">
      <c r="B14" s="14" t="s">
        <v>163</v>
      </c>
      <c r="C14" s="14" t="s">
        <v>264</v>
      </c>
      <c r="D14" s="14" t="str">
        <f t="shared" si="0"/>
        <v>中間器具</v>
      </c>
      <c r="E14" s="14" t="s">
        <v>102</v>
      </c>
      <c r="F14" s="15"/>
      <c r="G14" s="15"/>
    </row>
    <row r="15" spans="2:7" ht="16.5" customHeight="1">
      <c r="B15" s="14" t="s">
        <v>164</v>
      </c>
      <c r="C15" s="14" t="s">
        <v>264</v>
      </c>
      <c r="D15" s="14" t="str">
        <f t="shared" si="0"/>
        <v>中間器具</v>
      </c>
      <c r="E15" s="14" t="s">
        <v>102</v>
      </c>
      <c r="F15" s="15"/>
      <c r="G15" s="16" t="s">
        <v>165</v>
      </c>
    </row>
    <row r="16" spans="2:7" ht="16.5" customHeight="1">
      <c r="B16" s="14" t="s">
        <v>166</v>
      </c>
      <c r="C16" s="14" t="s">
        <v>264</v>
      </c>
      <c r="D16" s="14" t="str">
        <f t="shared" si="0"/>
        <v>末端器具</v>
      </c>
      <c r="E16" s="15"/>
      <c r="F16" s="14" t="s">
        <v>102</v>
      </c>
      <c r="G16" s="16" t="s">
        <v>167</v>
      </c>
    </row>
    <row r="17" spans="2:7" ht="16.5" customHeight="1">
      <c r="B17" s="14" t="s">
        <v>168</v>
      </c>
      <c r="C17" s="14" t="s">
        <v>264</v>
      </c>
      <c r="D17" s="14" t="str">
        <f t="shared" si="0"/>
        <v>末端器具</v>
      </c>
      <c r="E17" s="15"/>
      <c r="F17" s="14" t="s">
        <v>102</v>
      </c>
      <c r="G17" s="16" t="s">
        <v>169</v>
      </c>
    </row>
    <row r="18" spans="2:7" ht="16.5" customHeight="1">
      <c r="B18" s="18" t="s">
        <v>254</v>
      </c>
      <c r="C18" s="14" t="s">
        <v>264</v>
      </c>
      <c r="D18" s="14" t="str">
        <f t="shared" si="0"/>
        <v>中間器具</v>
      </c>
      <c r="E18" s="14" t="s">
        <v>102</v>
      </c>
      <c r="F18" s="14"/>
      <c r="G18" s="16" t="s">
        <v>255</v>
      </c>
    </row>
    <row r="19" spans="2:7" ht="16.5" customHeight="1">
      <c r="B19" s="14" t="s">
        <v>170</v>
      </c>
      <c r="C19" s="14" t="s">
        <v>264</v>
      </c>
      <c r="D19" s="14" t="str">
        <f t="shared" si="0"/>
        <v>中間器具</v>
      </c>
      <c r="E19" s="14" t="s">
        <v>102</v>
      </c>
      <c r="F19" s="15"/>
      <c r="G19" s="15"/>
    </row>
    <row r="20" spans="2:7" ht="16.5" customHeight="1">
      <c r="B20" s="14" t="s">
        <v>171</v>
      </c>
      <c r="C20" s="14" t="s">
        <v>264</v>
      </c>
      <c r="D20" s="14" t="str">
        <f t="shared" si="0"/>
        <v>中間器具</v>
      </c>
      <c r="E20" s="14" t="s">
        <v>102</v>
      </c>
      <c r="F20" s="15"/>
      <c r="G20" s="16" t="s">
        <v>172</v>
      </c>
    </row>
    <row r="21" spans="2:7" ht="16.5" customHeight="1">
      <c r="B21" s="14" t="s">
        <v>173</v>
      </c>
      <c r="C21" s="14" t="s">
        <v>264</v>
      </c>
      <c r="D21" s="14" t="str">
        <f t="shared" si="0"/>
        <v>末端器具</v>
      </c>
      <c r="E21" s="15"/>
      <c r="F21" s="14" t="s">
        <v>102</v>
      </c>
      <c r="G21" s="16" t="s">
        <v>174</v>
      </c>
    </row>
    <row r="22" spans="2:7" ht="16.5" customHeight="1">
      <c r="B22" s="14" t="s">
        <v>175</v>
      </c>
      <c r="C22" s="14" t="s">
        <v>264</v>
      </c>
      <c r="D22" s="14" t="str">
        <f t="shared" si="0"/>
        <v>末端器具</v>
      </c>
      <c r="E22" s="15"/>
      <c r="F22" s="14" t="s">
        <v>102</v>
      </c>
      <c r="G22" s="15"/>
    </row>
    <row r="23" spans="2:7" ht="16.5" customHeight="1">
      <c r="B23" s="14" t="s">
        <v>176</v>
      </c>
      <c r="C23" s="14" t="s">
        <v>264</v>
      </c>
      <c r="D23" s="14" t="str">
        <f t="shared" si="0"/>
        <v>中間器具</v>
      </c>
      <c r="E23" s="14" t="s">
        <v>102</v>
      </c>
      <c r="F23" s="15"/>
      <c r="G23" s="16" t="s">
        <v>120</v>
      </c>
    </row>
    <row r="24" spans="2:7" ht="16.5" customHeight="1">
      <c r="B24" s="14" t="s">
        <v>177</v>
      </c>
      <c r="C24" s="14" t="s">
        <v>264</v>
      </c>
      <c r="D24" s="14" t="str">
        <f t="shared" si="0"/>
        <v>中間器具</v>
      </c>
      <c r="E24" s="14" t="s">
        <v>102</v>
      </c>
      <c r="F24" s="15"/>
      <c r="G24" s="16" t="s">
        <v>178</v>
      </c>
    </row>
    <row r="25" spans="2:7" ht="16.5" customHeight="1">
      <c r="B25" s="14" t="s">
        <v>179</v>
      </c>
      <c r="C25" s="14" t="s">
        <v>264</v>
      </c>
      <c r="D25" s="14" t="str">
        <f t="shared" si="0"/>
        <v>末端器具</v>
      </c>
      <c r="E25" s="15"/>
      <c r="F25" s="14" t="s">
        <v>102</v>
      </c>
      <c r="G25" s="16" t="s">
        <v>145</v>
      </c>
    </row>
    <row r="26" spans="2:7" ht="16.5" customHeight="1">
      <c r="B26" s="14" t="s">
        <v>180</v>
      </c>
      <c r="C26" s="14" t="s">
        <v>264</v>
      </c>
      <c r="D26" s="14" t="str">
        <f t="shared" si="0"/>
        <v>末端器具</v>
      </c>
      <c r="E26" s="15"/>
      <c r="F26" s="14" t="s">
        <v>102</v>
      </c>
      <c r="G26" s="16" t="s">
        <v>181</v>
      </c>
    </row>
    <row r="27" spans="2:7" ht="16.5" customHeight="1">
      <c r="B27" s="14" t="s">
        <v>182</v>
      </c>
      <c r="C27" s="14" t="s">
        <v>264</v>
      </c>
      <c r="D27" s="14" t="str">
        <f t="shared" si="0"/>
        <v>中間器具</v>
      </c>
      <c r="E27" s="14" t="s">
        <v>102</v>
      </c>
      <c r="F27" s="15"/>
      <c r="G27" s="16" t="s">
        <v>183</v>
      </c>
    </row>
    <row r="28" spans="2:7" ht="16.5" customHeight="1">
      <c r="B28" s="14" t="s">
        <v>184</v>
      </c>
      <c r="C28" s="14" t="s">
        <v>264</v>
      </c>
      <c r="D28" s="14" t="str">
        <f t="shared" si="0"/>
        <v>末端器具</v>
      </c>
      <c r="E28" s="15"/>
      <c r="F28" s="14" t="s">
        <v>102</v>
      </c>
      <c r="G28" s="16" t="s">
        <v>185</v>
      </c>
    </row>
    <row r="29" spans="2:7" ht="16.5" customHeight="1">
      <c r="B29" s="14" t="s">
        <v>186</v>
      </c>
      <c r="C29" s="14" t="s">
        <v>264</v>
      </c>
      <c r="D29" s="14" t="str">
        <f t="shared" si="0"/>
        <v>末端器具</v>
      </c>
      <c r="E29" s="15"/>
      <c r="F29" s="14" t="s">
        <v>102</v>
      </c>
      <c r="G29" s="16" t="s">
        <v>187</v>
      </c>
    </row>
    <row r="30" spans="2:7" ht="16.5" customHeight="1">
      <c r="B30" s="14" t="s">
        <v>188</v>
      </c>
      <c r="C30" s="14" t="s">
        <v>264</v>
      </c>
      <c r="D30" s="14" t="str">
        <f t="shared" si="0"/>
        <v>末端器具</v>
      </c>
      <c r="E30" s="15"/>
      <c r="F30" s="14" t="s">
        <v>102</v>
      </c>
      <c r="G30" s="16" t="s">
        <v>189</v>
      </c>
    </row>
    <row r="31" spans="2:7" ht="16.5" customHeight="1">
      <c r="B31" s="14" t="s">
        <v>190</v>
      </c>
      <c r="C31" s="14" t="s">
        <v>264</v>
      </c>
      <c r="D31" s="14" t="str">
        <f t="shared" si="0"/>
        <v>末端器具</v>
      </c>
      <c r="E31" s="15"/>
      <c r="F31" s="14" t="s">
        <v>102</v>
      </c>
      <c r="G31" s="16" t="s">
        <v>191</v>
      </c>
    </row>
    <row r="32" spans="2:7" ht="16.5" customHeight="1">
      <c r="B32" s="14" t="s">
        <v>192</v>
      </c>
      <c r="C32" s="14" t="s">
        <v>264</v>
      </c>
      <c r="D32" s="14" t="str">
        <f t="shared" si="0"/>
        <v>末端器具</v>
      </c>
      <c r="E32" s="15"/>
      <c r="F32" s="14" t="s">
        <v>102</v>
      </c>
      <c r="G32" s="16" t="s">
        <v>191</v>
      </c>
    </row>
    <row r="33" spans="2:7" ht="16.5" customHeight="1">
      <c r="B33" s="14" t="s">
        <v>193</v>
      </c>
      <c r="C33" s="14" t="s">
        <v>264</v>
      </c>
      <c r="D33" s="14" t="str">
        <f t="shared" si="0"/>
        <v>末端器具</v>
      </c>
      <c r="E33" s="15"/>
      <c r="F33" s="14" t="s">
        <v>102</v>
      </c>
      <c r="G33" s="16" t="s">
        <v>194</v>
      </c>
    </row>
    <row r="34" spans="2:7" ht="16.5" customHeight="1">
      <c r="B34" s="14" t="s">
        <v>105</v>
      </c>
      <c r="C34" s="14" t="s">
        <v>125</v>
      </c>
      <c r="D34" s="14" t="str">
        <f t="shared" si="0"/>
        <v>中間器具</v>
      </c>
      <c r="E34" s="14" t="s">
        <v>102</v>
      </c>
      <c r="F34" s="15"/>
      <c r="G34" s="15"/>
    </row>
    <row r="35" spans="2:7" ht="16.5" customHeight="1">
      <c r="B35" s="14" t="s">
        <v>106</v>
      </c>
      <c r="C35" s="14" t="s">
        <v>125</v>
      </c>
      <c r="D35" s="14" t="str">
        <f t="shared" si="0"/>
        <v>末端器具</v>
      </c>
      <c r="E35" s="15"/>
      <c r="F35" s="14" t="s">
        <v>102</v>
      </c>
      <c r="G35" s="15"/>
    </row>
    <row r="36" spans="2:7" ht="16.5" customHeight="1">
      <c r="B36" s="14" t="s">
        <v>107</v>
      </c>
      <c r="C36" s="14" t="s">
        <v>126</v>
      </c>
      <c r="D36" s="14" t="str">
        <f t="shared" ref="D36:D57" si="1">IF(E36="〇","中間器具",IF(F36="〇","末端器具","－"))</f>
        <v>中間器具</v>
      </c>
      <c r="E36" s="14" t="s">
        <v>102</v>
      </c>
      <c r="F36" s="15"/>
      <c r="G36" s="15"/>
    </row>
    <row r="37" spans="2:7" ht="16.5" customHeight="1">
      <c r="B37" s="14" t="s">
        <v>108</v>
      </c>
      <c r="C37" s="14" t="s">
        <v>126</v>
      </c>
      <c r="D37" s="14" t="str">
        <f t="shared" si="1"/>
        <v>末端器具</v>
      </c>
      <c r="E37" s="15"/>
      <c r="F37" s="14" t="s">
        <v>102</v>
      </c>
      <c r="G37" s="15"/>
    </row>
    <row r="38" spans="2:7" ht="16.5" customHeight="1">
      <c r="B38" s="14" t="s">
        <v>109</v>
      </c>
      <c r="C38" s="14" t="s">
        <v>127</v>
      </c>
      <c r="D38" s="14" t="str">
        <f t="shared" si="1"/>
        <v>中間器具</v>
      </c>
      <c r="E38" s="14" t="s">
        <v>102</v>
      </c>
      <c r="F38" s="15"/>
      <c r="G38" s="15"/>
    </row>
    <row r="39" spans="2:7" ht="16.5" customHeight="1">
      <c r="B39" s="14" t="s">
        <v>110</v>
      </c>
      <c r="C39" s="14" t="s">
        <v>127</v>
      </c>
      <c r="D39" s="14" t="str">
        <f t="shared" si="1"/>
        <v>末端器具</v>
      </c>
      <c r="E39" s="15"/>
      <c r="F39" s="14" t="s">
        <v>102</v>
      </c>
      <c r="G39" s="15"/>
    </row>
    <row r="40" spans="2:7" ht="16.5" customHeight="1">
      <c r="B40" s="14" t="s">
        <v>111</v>
      </c>
      <c r="C40" s="14" t="s">
        <v>128</v>
      </c>
      <c r="D40" s="14" t="str">
        <f t="shared" si="1"/>
        <v>中間器具</v>
      </c>
      <c r="E40" s="14" t="s">
        <v>102</v>
      </c>
      <c r="F40" s="15"/>
      <c r="G40" s="15"/>
    </row>
    <row r="41" spans="2:7" ht="16.5" customHeight="1">
      <c r="B41" s="14" t="s">
        <v>112</v>
      </c>
      <c r="C41" s="14" t="s">
        <v>128</v>
      </c>
      <c r="D41" s="14" t="str">
        <f t="shared" si="1"/>
        <v>末端器具</v>
      </c>
      <c r="E41" s="15"/>
      <c r="F41" s="14" t="s">
        <v>102</v>
      </c>
      <c r="G41" s="15"/>
    </row>
    <row r="42" spans="2:7" ht="16.5" customHeight="1">
      <c r="B42" s="14" t="s">
        <v>113</v>
      </c>
      <c r="C42" s="14" t="s">
        <v>129</v>
      </c>
      <c r="D42" s="14" t="str">
        <f t="shared" si="1"/>
        <v>中間器具</v>
      </c>
      <c r="E42" s="14" t="s">
        <v>102</v>
      </c>
      <c r="F42" s="15"/>
      <c r="G42" s="15"/>
    </row>
    <row r="43" spans="2:7" ht="16.5" customHeight="1">
      <c r="B43" s="14" t="s">
        <v>114</v>
      </c>
      <c r="C43" s="14" t="s">
        <v>129</v>
      </c>
      <c r="D43" s="14" t="str">
        <f t="shared" si="1"/>
        <v>末端器具</v>
      </c>
      <c r="E43" s="15"/>
      <c r="F43" s="14" t="s">
        <v>102</v>
      </c>
      <c r="G43" s="15"/>
    </row>
    <row r="44" spans="2:7" ht="16.5" customHeight="1">
      <c r="B44" s="14" t="s">
        <v>115</v>
      </c>
      <c r="C44" s="14" t="s">
        <v>130</v>
      </c>
      <c r="D44" s="14" t="str">
        <f t="shared" si="1"/>
        <v>中間器具</v>
      </c>
      <c r="E44" s="14" t="s">
        <v>102</v>
      </c>
      <c r="F44" s="15"/>
      <c r="G44" s="15"/>
    </row>
    <row r="45" spans="2:7" ht="16.5" customHeight="1">
      <c r="B45" s="14" t="s">
        <v>116</v>
      </c>
      <c r="C45" s="14" t="s">
        <v>130</v>
      </c>
      <c r="D45" s="14" t="str">
        <f t="shared" si="1"/>
        <v>末端器具</v>
      </c>
      <c r="E45" s="15"/>
      <c r="F45" s="14" t="s">
        <v>102</v>
      </c>
      <c r="G45" s="15"/>
    </row>
    <row r="46" spans="2:7" ht="16.5" customHeight="1">
      <c r="B46" s="14" t="s">
        <v>117</v>
      </c>
      <c r="C46" s="14" t="s">
        <v>131</v>
      </c>
      <c r="D46" s="14" t="str">
        <f t="shared" si="1"/>
        <v>中間器具</v>
      </c>
      <c r="E46" s="14" t="s">
        <v>102</v>
      </c>
      <c r="F46" s="15"/>
      <c r="G46" s="15"/>
    </row>
    <row r="47" spans="2:7" ht="16.5" customHeight="1">
      <c r="B47" s="14" t="s">
        <v>118</v>
      </c>
      <c r="C47" s="14" t="s">
        <v>131</v>
      </c>
      <c r="D47" s="14" t="str">
        <f t="shared" si="1"/>
        <v>末端器具</v>
      </c>
      <c r="E47" s="15"/>
      <c r="F47" s="14" t="s">
        <v>102</v>
      </c>
      <c r="G47" s="15"/>
    </row>
    <row r="48" spans="2:7" ht="16.5" customHeight="1">
      <c r="B48" s="14" t="s">
        <v>119</v>
      </c>
      <c r="C48" s="14" t="s">
        <v>264</v>
      </c>
      <c r="D48" s="14" t="str">
        <f t="shared" si="1"/>
        <v>中間器具</v>
      </c>
      <c r="E48" s="14" t="s">
        <v>102</v>
      </c>
      <c r="F48" s="15"/>
      <c r="G48" s="16" t="s">
        <v>120</v>
      </c>
    </row>
    <row r="49" spans="2:7" ht="16.5" customHeight="1">
      <c r="B49" s="14" t="s">
        <v>121</v>
      </c>
      <c r="C49" s="14" t="s">
        <v>264</v>
      </c>
      <c r="D49" s="14" t="str">
        <f t="shared" si="1"/>
        <v>中間器具</v>
      </c>
      <c r="E49" s="14" t="s">
        <v>102</v>
      </c>
      <c r="F49" s="15"/>
      <c r="G49" s="16" t="s">
        <v>120</v>
      </c>
    </row>
    <row r="50" spans="2:7" ht="16.5" customHeight="1">
      <c r="B50" s="14" t="s">
        <v>132</v>
      </c>
      <c r="C50" s="14" t="s">
        <v>264</v>
      </c>
      <c r="D50" s="14" t="str">
        <f t="shared" si="1"/>
        <v>末端器具</v>
      </c>
      <c r="E50" s="15"/>
      <c r="F50" s="14" t="s">
        <v>102</v>
      </c>
      <c r="G50" s="15"/>
    </row>
    <row r="51" spans="2:7" ht="16.5" customHeight="1">
      <c r="B51" s="14" t="s">
        <v>133</v>
      </c>
      <c r="C51" s="14" t="s">
        <v>264</v>
      </c>
      <c r="D51" s="14" t="str">
        <f t="shared" si="1"/>
        <v>末端器具</v>
      </c>
      <c r="E51" s="15"/>
      <c r="F51" s="14" t="s">
        <v>102</v>
      </c>
      <c r="G51" s="15"/>
    </row>
    <row r="52" spans="2:7" ht="16.5" customHeight="1">
      <c r="B52" s="14" t="s">
        <v>134</v>
      </c>
      <c r="C52" s="14" t="s">
        <v>264</v>
      </c>
      <c r="D52" s="14" t="str">
        <f t="shared" si="1"/>
        <v>末端器具</v>
      </c>
      <c r="E52" s="15"/>
      <c r="F52" s="14" t="s">
        <v>102</v>
      </c>
      <c r="G52" s="16" t="s">
        <v>135</v>
      </c>
    </row>
    <row r="53" spans="2:7" ht="16.5" customHeight="1">
      <c r="B53" s="14" t="s">
        <v>136</v>
      </c>
      <c r="C53" s="14" t="s">
        <v>264</v>
      </c>
      <c r="D53" s="14" t="str">
        <f t="shared" si="1"/>
        <v>末端器具</v>
      </c>
      <c r="E53" s="15"/>
      <c r="F53" s="14" t="s">
        <v>102</v>
      </c>
      <c r="G53" s="16" t="s">
        <v>137</v>
      </c>
    </row>
    <row r="54" spans="2:7" ht="16.5" customHeight="1">
      <c r="B54" s="14" t="s">
        <v>138</v>
      </c>
      <c r="C54" s="14" t="s">
        <v>264</v>
      </c>
      <c r="D54" s="14" t="str">
        <f t="shared" si="1"/>
        <v>末端器具</v>
      </c>
      <c r="E54" s="15"/>
      <c r="F54" s="14" t="s">
        <v>102</v>
      </c>
      <c r="G54" s="16" t="s">
        <v>139</v>
      </c>
    </row>
    <row r="55" spans="2:7" ht="16.5" customHeight="1">
      <c r="B55" s="14" t="s">
        <v>140</v>
      </c>
      <c r="C55" s="14" t="s">
        <v>264</v>
      </c>
      <c r="D55" s="14" t="str">
        <f t="shared" si="1"/>
        <v>中間器具</v>
      </c>
      <c r="E55" s="14" t="s">
        <v>102</v>
      </c>
      <c r="F55" s="15"/>
      <c r="G55" s="16" t="s">
        <v>141</v>
      </c>
    </row>
    <row r="56" spans="2:7" ht="16.5" customHeight="1">
      <c r="B56" s="14" t="s">
        <v>142</v>
      </c>
      <c r="C56" s="14" t="s">
        <v>264</v>
      </c>
      <c r="D56" s="14" t="str">
        <f t="shared" si="1"/>
        <v>末端器具</v>
      </c>
      <c r="E56" s="15"/>
      <c r="F56" s="14" t="s">
        <v>102</v>
      </c>
      <c r="G56" s="16" t="s">
        <v>143</v>
      </c>
    </row>
    <row r="57" spans="2:7" ht="16.5" customHeight="1">
      <c r="B57" s="14" t="s">
        <v>144</v>
      </c>
      <c r="C57" s="14" t="s">
        <v>264</v>
      </c>
      <c r="D57" s="14" t="str">
        <f t="shared" si="1"/>
        <v>中間器具</v>
      </c>
      <c r="E57" s="14" t="s">
        <v>102</v>
      </c>
      <c r="F57" s="15"/>
      <c r="G57" s="16" t="s">
        <v>145</v>
      </c>
    </row>
    <row r="58" spans="2:7" ht="16.5" customHeight="1">
      <c r="B58" s="19"/>
    </row>
    <row r="72" spans="2:2" ht="16.5" customHeight="1">
      <c r="B72" s="20"/>
    </row>
  </sheetData>
  <sortState xmlns:xlrd2="http://schemas.microsoft.com/office/spreadsheetml/2017/richdata2" ref="B3:G57">
    <sortCondition ref="B3:B57"/>
  </sortState>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WI-603№１と№２</vt:lpstr>
      <vt:lpstr>WI-603別紙</vt:lpstr>
      <vt:lpstr>コード（非表示）</vt:lpstr>
      <vt:lpstr>'WI-603№１と№２'!Print_Area</vt:lpstr>
      <vt:lpstr>'WI-603別紙'!Print_Area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渡辺  卓</dc:creator>
  <cp:lastModifiedBy>坂本　佳恵</cp:lastModifiedBy>
  <cp:lastPrinted>2025-03-17T05:07:08Z</cp:lastPrinted>
  <dcterms:created xsi:type="dcterms:W3CDTF">2005-08-10T06:29:09Z</dcterms:created>
  <dcterms:modified xsi:type="dcterms:W3CDTF">2025-05-21T04:13:13Z</dcterms:modified>
</cp:coreProperties>
</file>